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75" windowWidth="17250" windowHeight="5220" activeTab="1"/>
  </bookViews>
  <sheets>
    <sheet name="прил 2" sheetId="1" r:id="rId1"/>
    <sheet name="прил 3" sheetId="2" r:id="rId2"/>
  </sheets>
  <externalReferences>
    <externalReference r:id="rId5"/>
    <externalReference r:id="rId6"/>
    <externalReference r:id="rId7"/>
  </externalReferences>
  <definedNames>
    <definedName name="Excel_BuiltIn_Print_Titles_1">#REF!</definedName>
    <definedName name="Z_0280A825_DE56_4173_95B8_250CAAE83719_.wvu.Cols" localSheetId="0" hidden="1">'прил 2'!$C:$E</definedName>
    <definedName name="Z_0280A825_DE56_4173_95B8_250CAAE83719_.wvu.PrintArea" localSheetId="0" hidden="1">'прил 2'!$A$1:$F$47</definedName>
    <definedName name="Z_0280A825_DE56_4173_95B8_250CAAE83719_.wvu.PrintArea" localSheetId="1" hidden="1">'прил 3'!$A$1:$H$124</definedName>
    <definedName name="Z_0280A825_DE56_4173_95B8_250CAAE83719_.wvu.Rows" localSheetId="0" hidden="1">'прил 2'!$31:$32,'прил 2'!$43:$46</definedName>
    <definedName name="Z_0280A825_DE56_4173_95B8_250CAAE83719_.wvu.Rows" localSheetId="1" hidden="1">'прил 3'!$61:$63,'прил 3'!$80:$81,'прил 3'!#REF!,'прил 3'!#REF!,'прил 3'!#REF!</definedName>
    <definedName name="Z_2F272CD7_8BC5_4008_A24E_0BE14C489E7F_.wvu.Cols" localSheetId="0" hidden="1">'прил 2'!$C:$E</definedName>
    <definedName name="Z_2F272CD7_8BC5_4008_A24E_0BE14C489E7F_.wvu.PrintArea" localSheetId="0" hidden="1">'прил 2'!$A$1:$F$47</definedName>
    <definedName name="Z_2F272CD7_8BC5_4008_A24E_0BE14C489E7F_.wvu.Rows" localSheetId="0" hidden="1">'прил 2'!$29:$29,'прил 2'!$43:$46</definedName>
    <definedName name="_xlnm.Print_Area" localSheetId="0">'прил 2'!$A$1:$J$47</definedName>
  </definedNames>
  <calcPr fullCalcOnLoad="1" refMode="R1C1"/>
</workbook>
</file>

<file path=xl/sharedStrings.xml><?xml version="1.0" encoding="utf-8"?>
<sst xmlns="http://schemas.openxmlformats.org/spreadsheetml/2006/main" count="700" uniqueCount="235">
  <si>
    <t>Приложение № 2</t>
  </si>
  <si>
    <t>ДОХОДЫ</t>
  </si>
  <si>
    <t xml:space="preserve">  Бюджета МО «Рахьинское городское поселение» на 2012 год.</t>
  </si>
  <si>
    <t>Код</t>
  </si>
  <si>
    <t>Наименование</t>
  </si>
  <si>
    <t>9 мес 2010</t>
  </si>
  <si>
    <t>Сумма (тыс. руб.)</t>
  </si>
  <si>
    <t>10100000000000000</t>
  </si>
  <si>
    <t>Налоги на прибыль, доходы</t>
  </si>
  <si>
    <t>10102000010000110</t>
  </si>
  <si>
    <t>- налог на доходы физических лиц</t>
  </si>
  <si>
    <t>10600000000000000</t>
  </si>
  <si>
    <t>Налоги на имущество</t>
  </si>
  <si>
    <t>10601030100000110</t>
  </si>
  <si>
    <t>Налог на имущество физических лиц, зачисляемый  в бюджеты поселений</t>
  </si>
  <si>
    <t>10606000000000110</t>
  </si>
  <si>
    <t>Земельный налог</t>
  </si>
  <si>
    <t>10604000000000110</t>
  </si>
  <si>
    <t>Транспортный налог</t>
  </si>
  <si>
    <t>10800000000000000</t>
  </si>
  <si>
    <t>Государственная пошлина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</si>
  <si>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</si>
  <si>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</si>
  <si>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>Итого 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</si>
  <si>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</si>
  <si>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</si>
  <si>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11105010000000120</t>
  </si>
  <si>
    <t>11105035100000120</t>
  </si>
  <si>
    <t>Доходы от  сдачи в аренду имущества,  находящегося  в оперативном управлении  органов управления поселений и созданных   ими учреждений (за исключением имущества мун. автономных учреждений).</t>
  </si>
  <si>
    <t>11300000000000000</t>
  </si>
  <si>
    <t>Доходы от оказания платных услуг и компенсации затрат государства.</t>
  </si>
  <si>
    <t>1130199510 0000130</t>
  </si>
  <si>
    <t>Прочие доходы от оказания платных услуг получателями средств бюджетов поселений</t>
  </si>
  <si>
    <t>Доходы от продажи материальных и нематериальных активов.</t>
  </si>
  <si>
    <t>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</si>
  <si>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</si>
  <si>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11401050100000410</t>
  </si>
  <si>
    <t>Доходы от продажи квартир находящихся в собственности поселений</t>
  </si>
  <si>
    <t>11402033100000410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</si>
  <si>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учреждений,а также имущества муниципальных унитарных предприятий, в том числе казенных) в части реализации основных средств по </t>
  </si>
  <si>
    <t>11700000000000000</t>
  </si>
  <si>
    <t>Прочие неналоговые доходы</t>
  </si>
  <si>
    <t>11705050100000180</t>
  </si>
  <si>
    <t>Итого неналоговые доходы</t>
  </si>
  <si>
    <t>Итого налоговые и неналоговые доходы</t>
  </si>
  <si>
    <t>20000000000000000</t>
  </si>
  <si>
    <t>Безвозмездные поступления</t>
  </si>
  <si>
    <t>20201001100000151</t>
  </si>
  <si>
    <t>Дотации на выравнивание бюджетной обеспеченности из областного бюджета</t>
  </si>
  <si>
    <t>Дотации на выравнивание бюджетной обеспеченности из районного бюджета</t>
  </si>
  <si>
    <t>20202088100004151</t>
  </si>
  <si>
    <t>Субсидии бюджетам поселений на обеспечение мероприятий по переселению граждан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по реформированию</t>
  </si>
  <si>
    <t>20202089100004151</t>
  </si>
  <si>
    <t>Субсидии бюджетам поселений на обеспечение мероприятий по переселению граждан из аварийоного жилищного фонда с учетом необходимости развития малоэтажного жилищного строительства за счет средств бюджетов</t>
  </si>
  <si>
    <t>20203015100000151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</si>
  <si>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комиссариаты.</t>
  </si>
  <si>
    <t>20204999100000151</t>
  </si>
  <si>
    <t>Иные межбюджетные трансферты</t>
  </si>
  <si>
    <t>Всего доходов</t>
  </si>
  <si>
    <t>не хватает</t>
  </si>
  <si>
    <t xml:space="preserve">Распределение бюджетных ассигнований </t>
  </si>
  <si>
    <t xml:space="preserve">по разделам и подразделам, целевым статьям и видам расходов классификации расходов бюджета </t>
  </si>
  <si>
    <t>наименование</t>
  </si>
  <si>
    <t>Ведомство</t>
  </si>
  <si>
    <t>Код раздела</t>
  </si>
  <si>
    <t>код подраздела</t>
  </si>
  <si>
    <t>код целевой статьи</t>
  </si>
  <si>
    <t>код вида расхода</t>
  </si>
  <si>
    <t xml:space="preserve">Администрация МО «Рахьинское городское поселение» </t>
  </si>
  <si>
    <t xml:space="preserve"> 001</t>
  </si>
  <si>
    <t>Общегосударственные вопросы</t>
  </si>
  <si>
    <t>00</t>
  </si>
  <si>
    <t>Функционирование представительных органов государственной власти и представительных органов муниципальных образований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</si>
  <si>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</si>
  <si>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</si>
  <si>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</si>
  <si>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</si>
  <si>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Депутаты представительного органа муниципального образования</t>
  </si>
  <si>
    <t>0021200</t>
  </si>
  <si>
    <t>Выполнение функций органами местного самоуправления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</si>
  <si>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</si>
  <si>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</si>
  <si>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04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</si>
  <si>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</si>
  <si>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</si>
  <si>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0020800</t>
  </si>
  <si>
    <t>Передача полномочий в области архитектуры и градостроительства</t>
  </si>
  <si>
    <t>5210600</t>
  </si>
  <si>
    <t>017</t>
  </si>
  <si>
    <t>Передача полномочий в области доходов</t>
  </si>
  <si>
    <t>500</t>
  </si>
  <si>
    <t>Резервные фонды</t>
  </si>
  <si>
    <t>11</t>
  </si>
  <si>
    <t>0700000</t>
  </si>
  <si>
    <t>Резервные фонды местных администраций</t>
  </si>
  <si>
    <t>0700500</t>
  </si>
  <si>
    <t>Прочие расходы</t>
  </si>
  <si>
    <t>013</t>
  </si>
  <si>
    <t>Другие общегосударственные вопросы</t>
  </si>
  <si>
    <t>13</t>
  </si>
  <si>
    <t>Обеспечение деятельности подведомственных учреждений</t>
  </si>
  <si>
    <t>0029900</t>
  </si>
  <si>
    <t>Выполнение функций учреждений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</si>
  <si>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</si>
  <si>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</si>
  <si>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</si>
  <si>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</si>
  <si>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</si>
  <si>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Выполнение других обязательств государства</t>
  </si>
  <si>
    <t>0920300</t>
  </si>
  <si>
    <t>Национальная оборона</t>
  </si>
  <si>
    <t>02</t>
  </si>
  <si>
    <t>Мобилизационная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</si>
  <si>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</si>
  <si>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</si>
  <si>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</si>
  <si>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</si>
  <si>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безопасность и правоохранительная деятельность</t>
  </si>
  <si>
    <t xml:space="preserve">        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</si>
  <si>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</si>
  <si>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</si>
  <si>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</si>
  <si>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</si>
  <si>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</si>
  <si>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</si>
  <si>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Обеспечение пожарной безопасности</t>
  </si>
  <si>
    <t>10</t>
  </si>
  <si>
    <t xml:space="preserve">Обеспечение деятельности </t>
  </si>
  <si>
    <t>2170100</t>
  </si>
  <si>
    <t>Национальная экономика</t>
  </si>
  <si>
    <t>Топливно-энергетический комплекс</t>
  </si>
  <si>
    <t>Вопросы топливно-энергетического комплекса</t>
  </si>
  <si>
    <t>2488000</t>
  </si>
  <si>
    <t>Мероприятия в топливно-энергетической области</t>
  </si>
  <si>
    <t>2488300</t>
  </si>
  <si>
    <t>Субсидии юридическим лицам</t>
  </si>
  <si>
    <t>006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</si>
  <si>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</si>
  <si>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</si>
  <si>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</si>
  <si>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3380000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</si>
  <si>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</si>
  <si>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</si>
  <si>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</si>
  <si>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</si>
  <si>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0980000</t>
  </si>
  <si>
    <t>Бюджетные инвестиции в объекты капитального строительства собственности муниципальных образований</t>
  </si>
  <si>
    <t>Бюджетные инвестиции(федеральный бюджет)</t>
  </si>
  <si>
    <t>0980104</t>
  </si>
  <si>
    <t>003</t>
  </si>
  <si>
    <t>Бюджетные инвестиции(областной бюджет)</t>
  </si>
  <si>
    <t>0980204</t>
  </si>
  <si>
    <t>Бюджетные инвестиции(местный бюджет)</t>
  </si>
  <si>
    <t>Капитальный ремонт муниципального жилищного фонда</t>
  </si>
  <si>
    <t>3500200</t>
  </si>
  <si>
    <t>Обследование межведомственной комиссии жилых домов</t>
  </si>
  <si>
    <t>Коммунальное хозяйство</t>
  </si>
  <si>
    <t>1020102</t>
  </si>
  <si>
    <t>Бюджетные инвестиции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</si>
  <si>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</si>
  <si>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</si>
  <si>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</si>
  <si>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</si>
  <si>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Субсидии в целях возмещения недополученных доходов, связанных с оказанием банных услуг населению по  тарифам установленным органами местного самоуправления муниципального образования "Рахьинское городское поселение"</t>
  </si>
  <si>
    <t>Благоустройство</t>
  </si>
  <si>
    <t>6000000</t>
  </si>
  <si>
    <t>Уличное освещение</t>
  </si>
  <si>
    <t>6000100</t>
  </si>
  <si>
    <t>Дорожное хозяйство (дорожные фонды)</t>
  </si>
  <si>
    <t>6000200</t>
  </si>
  <si>
    <t>Прочие мероприятия по благоустройству городских округов и поселений</t>
  </si>
  <si>
    <t>6000500</t>
  </si>
  <si>
    <t>Образование</t>
  </si>
  <si>
    <t>07</t>
  </si>
  <si>
    <t>Молодежная политика и оздоровление детей</t>
  </si>
  <si>
    <t>Целевые программы муниципальных образований</t>
  </si>
  <si>
    <t>7950000</t>
  </si>
  <si>
    <t>Культура, кинематография и средства массовой информации</t>
  </si>
  <si>
    <t>08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</si>
  <si>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</si>
  <si>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</si>
  <si>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</si>
  <si>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Безвозмездные перечисления государственным и муниципальным организациям</t>
  </si>
  <si>
    <t>4409900</t>
  </si>
  <si>
    <t>Выполнение функций бюджетными учреждениями</t>
  </si>
  <si>
    <t>Финансирование библиотек</t>
  </si>
  <si>
    <t>Социальная политика</t>
  </si>
  <si>
    <t>Пенсионное обеспечение</t>
  </si>
  <si>
    <t>Выплата доплаты к пенсии</t>
  </si>
  <si>
    <t>4910100</t>
  </si>
  <si>
    <t>Социальные выплаты</t>
  </si>
  <si>
    <t>005</t>
  </si>
  <si>
    <t>Вопросы в области социальной политики</t>
  </si>
  <si>
    <t>Социальное обеспечение населения</t>
  </si>
  <si>
    <t>5058600</t>
  </si>
  <si>
    <t>Мероприятия в области социальной политики</t>
  </si>
  <si>
    <t>5053300</t>
  </si>
  <si>
    <t>Физическая культура и спорт</t>
  </si>
  <si>
    <t>Другие вопросы в области физической культуры и спорта</t>
  </si>
  <si>
    <t>5120000</t>
  </si>
  <si>
    <t>Мероприятия в области здравоохранения, спорта и физической культуры, туризма</t>
  </si>
  <si>
    <t>5129700</t>
  </si>
  <si>
    <t>ВСЕГО РАСХОДОВ</t>
  </si>
  <si>
    <r>
      <t>МО "Рахьинское городское поселение»</t>
    </r>
    <r>
      <rPr>
        <sz val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на 2012 год</t>
    </r>
  </si>
  <si>
    <r>
      <t xml:space="preserve">№ </t>
    </r>
    <r>
      <rPr>
        <b/>
        <sz val="12"/>
        <color indexed="8"/>
        <rFont val="Times New Roman"/>
        <family val="1"/>
      </rPr>
      <t>п/п</t>
    </r>
  </si>
  <si>
    <t xml:space="preserve">                                              к решению Совета депутатов</t>
  </si>
  <si>
    <t>Плановые показатели на 2012 год (тыс. руб.)</t>
  </si>
  <si>
    <t>Фактически исполнено за отчетный период (тыс.руб</t>
  </si>
  <si>
    <t>Результат исполнения за год(%)</t>
  </si>
  <si>
    <t>Фактическое исполнение кассового плана за отчетный период (тыс. руб.)</t>
  </si>
  <si>
    <t>Результат исполнения за год (%)</t>
  </si>
  <si>
    <t>Кассовый план на 2012г.               (тыс. руб.)</t>
  </si>
  <si>
    <t>Приложение №3</t>
  </si>
  <si>
    <t>к решению Совета депутатов</t>
  </si>
  <si>
    <t>от______________2012 №________</t>
  </si>
  <si>
    <t>Субсидии в целях возмещения ресурсоснабжающей организации, оказывающей услуги тепло-водоснабжения и водоотведения на территории МО "Рахьинское городское поселение" затрат в связи с выполнением работ, связанных с оказанием коммунальных услуг населения МО "Рахьинское городское поселение"</t>
  </si>
  <si>
    <t>Субвенции местным бюджетам на выполнение передаваемых полномочий субъекто РФ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</si>
  <si>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</si>
  <si>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поселений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</si>
  <si>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</si>
  <si>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11690050100000140</t>
  </si>
  <si>
    <t>Услуги по содержанию имущества</t>
  </si>
  <si>
    <t>5224011</t>
  </si>
  <si>
    <t>5224013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</si>
  <si>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поселений, а также средства от продажи права на заключение договоров аренды указанных земельных участков</t>
  </si>
  <si>
    <t>20203024100000151</t>
  </si>
  <si>
    <t>20204012100000151</t>
  </si>
  <si>
    <t>2020299910000151</t>
  </si>
  <si>
    <t>Плановые показатели на 9 месяцев 2012 года (тыс.руб)</t>
  </si>
  <si>
    <t>Результат исполнения за 9 месяцев (%)</t>
  </si>
  <si>
    <t>Кассовый план на 9 месяцев 2012г.(тыс. руб.)</t>
  </si>
  <si>
    <t>Мероприятия по землеустройстве и землепользовании</t>
  </si>
  <si>
    <t>3400300</t>
  </si>
  <si>
    <t>Результат исполнения за 9 месяцев(%)</t>
  </si>
  <si>
    <t>от 17 октября 2012г.№ 50 (310)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</si>
</sst>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#,##0.00_р_."/>
    <numFmt numFmtId="167" formatCode="#,##0_р_."/>
    <numFmt numFmtId="168" formatCode="#,##0.0"/>
    <numFmt numFmtId="169" formatCode="_-* #,##0.0_р_._-;\-* #,##0.0_р_._-;_-* &quot;-&quot;??_р_._-;_-@_-"/>
    <numFmt numFmtId="170" formatCode="_-* #,##0_р_._-;\-* #,##0_р_._-;_-* &quot;-&quot;??_р_._-;_-@_-"/>
    <numFmt numFmtId="171" formatCode="_-* #,##0.0_р_._-;\-* #,##0.0_р_._-;_-* \-??_р_._-;_-@_-"/>
    <numFmt numFmtId="172" formatCode="_-* #,##0_р_._-;\-* #,##0_р_._-;_-* \-??_р_._-;_-@_-"/>
    <numFmt numFmtId="173" formatCode="0.000"/>
    <numFmt numFmtId="174" formatCode="_-* #,##0.0_р_._-;\-* #,##0.0_р_._-;_-* &quot;-&quot;?_р_._-;_-@_-"/>
    <numFmt numFmtId="175" formatCode="#,##0.000"/>
    <numFmt numFmtId="176" formatCode="_-* #,##0.000_р_._-;\-* #,##0.000_р_._-;_-* &quot;-&quot;??_р_._-;_-@_-"/>
    <numFmt numFmtId="177" formatCode="_-* #,##0.0000_р_._-;\-* #,##0.0000_р_._-;_-* &quot;-&quot;?_р_._-;_-@_-"/>
    <numFmt numFmtId="178" formatCode="#,##0.0000"/>
    <numFmt numFmtId="179" formatCode="#,##0.00000"/>
    <numFmt numFmtId="180" formatCode="#,##0.000000"/>
    <numFmt numFmtId="181" formatCode="0.0000"/>
    <numFmt numFmtId="182" formatCode="0.00000"/>
    <numFmt numFmtId="183" formatCode="_-* #,##0.0000_р_._-;\-* #,##0.0000_р_._-;_-* &quot;-&quot;??_р_._-;_-@_-"/>
    <numFmt numFmtId="184" formatCode="_-* #,##0.000_р_._-;\-* #,##0.000_р_._-;_-* &quot;-&quot;???_р_._-;_-@_-"/>
    <numFmt numFmtId="185" formatCode="0.0%"/>
    <numFmt numFmtId="186" formatCode="_-* #,##0.000_р_._-;\-* #,##0.000_р_._-;_-* &quot;-&quot;?_р_._-;_-@_-"/>
    <numFmt numFmtId="187" formatCode="_-* #,##0.00_р_._-;\-* #,##0.00_р_._-;_-* &quot;-&quot;?_р_._-;_-@_-"/>
    <numFmt numFmtId="188" formatCode="_-* #,##0_р_._-;\-* #,##0_р_._-;_-* &quot;-&quot;?_р_._-;_-@_-"/>
    <numFmt numFmtId="189" formatCode="0.000000"/>
  </numFmts>
  <fonts count="42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color indexed="8"/>
      <name val="Times New Roman"/>
      <family val="1"/>
    </font>
    <font>
      <sz val="10"/>
      <color indexed="9"/>
      <name val="Arial Cyr"/>
      <family val="2"/>
    </font>
    <font>
      <sz val="14"/>
      <color indexed="8"/>
      <name val="Times New Roman"/>
      <family val="1"/>
    </font>
    <font>
      <sz val="12.5"/>
      <name val="Arial Cyr"/>
      <family val="2"/>
    </font>
    <font>
      <u val="single"/>
      <sz val="12"/>
      <color indexed="8"/>
      <name val="Times New Roman"/>
      <family val="1"/>
    </font>
    <font>
      <sz val="10"/>
      <color indexed="10"/>
      <name val="Arial Cyr"/>
      <family val="2"/>
    </font>
    <font>
      <sz val="12"/>
      <color indexed="9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Arial Cyr"/>
      <family val="2"/>
    </font>
    <font>
      <sz val="12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6">
    <xf numFmtId="0" fontId="0" fillId="0" borderId="0" xfId="0" applyAlignment="1">
      <alignment/>
    </xf>
    <xf numFmtId="49" fontId="0" fillId="0" borderId="0" xfId="0" applyNumberFormat="1" applyAlignment="1">
      <alignment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1" fillId="0" borderId="10" xfId="0" applyFont="1" applyBorder="1" applyAlignment="1">
      <alignment wrapText="1"/>
    </xf>
    <xf numFmtId="0" fontId="28" fillId="0" borderId="0" xfId="0" applyFont="1" applyAlignment="1">
      <alignment/>
    </xf>
    <xf numFmtId="0" fontId="2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27" fillId="24" borderId="10" xfId="0" applyFont="1" applyFill="1" applyBorder="1" applyAlignment="1">
      <alignment vertical="top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top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168" fontId="21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vertical="top" wrapText="1"/>
    </xf>
    <xf numFmtId="0" fontId="27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vertical="top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17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24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168" fontId="24" fillId="0" borderId="10" xfId="0" applyNumberFormat="1" applyFont="1" applyBorder="1" applyAlignment="1">
      <alignment horizontal="center" vertical="center" wrapText="1"/>
    </xf>
    <xf numFmtId="168" fontId="21" fillId="0" borderId="10" xfId="0" applyNumberFormat="1" applyFont="1" applyBorder="1" applyAlignment="1">
      <alignment horizontal="center" vertical="center" wrapText="1"/>
    </xf>
    <xf numFmtId="49" fontId="27" fillId="0" borderId="10" xfId="54" applyNumberFormat="1" applyFont="1" applyFill="1" applyBorder="1" applyAlignment="1">
      <alignment wrapText="1"/>
      <protection/>
    </xf>
    <xf numFmtId="0" fontId="21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168" fontId="32" fillId="0" borderId="0" xfId="0" applyNumberFormat="1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4" fontId="21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top" wrapText="1"/>
    </xf>
    <xf numFmtId="49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top" wrapText="1"/>
    </xf>
    <xf numFmtId="49" fontId="24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vertical="top" wrapText="1"/>
    </xf>
    <xf numFmtId="168" fontId="24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wrapText="1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vertical="top" wrapText="1"/>
    </xf>
    <xf numFmtId="4" fontId="21" fillId="0" borderId="20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top" wrapText="1"/>
    </xf>
    <xf numFmtId="4" fontId="24" fillId="0" borderId="12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top" wrapText="1"/>
    </xf>
    <xf numFmtId="4" fontId="21" fillId="0" borderId="18" xfId="0" applyNumberFormat="1" applyFont="1" applyBorder="1" applyAlignment="1">
      <alignment horizontal="center" vertical="top" wrapText="1"/>
    </xf>
    <xf numFmtId="4" fontId="21" fillId="0" borderId="18" xfId="0" applyNumberFormat="1" applyFont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/>
    </xf>
    <xf numFmtId="168" fontId="24" fillId="0" borderId="12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top" wrapText="1"/>
    </xf>
    <xf numFmtId="0" fontId="21" fillId="0" borderId="22" xfId="0" applyFont="1" applyBorder="1" applyAlignment="1">
      <alignment vertical="top" wrapText="1"/>
    </xf>
    <xf numFmtId="4" fontId="21" fillId="0" borderId="22" xfId="0" applyNumberFormat="1" applyFont="1" applyBorder="1" applyAlignment="1">
      <alignment horizontal="center" vertical="center" wrapText="1"/>
    </xf>
    <xf numFmtId="164" fontId="21" fillId="0" borderId="20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 wrapText="1"/>
    </xf>
    <xf numFmtId="164" fontId="21" fillId="0" borderId="18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vertical="top" wrapText="1"/>
    </xf>
    <xf numFmtId="0" fontId="21" fillId="0" borderId="21" xfId="0" applyFont="1" applyBorder="1" applyAlignment="1">
      <alignment horizontal="center" vertical="top" wrapText="1"/>
    </xf>
    <xf numFmtId="164" fontId="21" fillId="0" borderId="22" xfId="0" applyNumberFormat="1" applyFont="1" applyBorder="1" applyAlignment="1">
      <alignment horizontal="center" vertical="center"/>
    </xf>
    <xf numFmtId="49" fontId="25" fillId="0" borderId="17" xfId="54" applyNumberFormat="1" applyFont="1" applyFill="1" applyBorder="1" applyAlignment="1">
      <alignment horizontal="center" vertical="center"/>
      <protection/>
    </xf>
    <xf numFmtId="49" fontId="21" fillId="0" borderId="14" xfId="0" applyNumberFormat="1" applyFont="1" applyBorder="1" applyAlignment="1">
      <alignment horizontal="center" vertical="top" wrapText="1"/>
    </xf>
    <xf numFmtId="1" fontId="24" fillId="0" borderId="15" xfId="0" applyNumberFormat="1" applyFont="1" applyBorder="1" applyAlignment="1">
      <alignment horizontal="center" vertical="top" wrapText="1"/>
    </xf>
    <xf numFmtId="168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top" wrapText="1"/>
    </xf>
    <xf numFmtId="0" fontId="21" fillId="24" borderId="10" xfId="0" applyFont="1" applyFill="1" applyBorder="1" applyAlignment="1">
      <alignment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185" fontId="24" fillId="0" borderId="10" xfId="0" applyNumberFormat="1" applyFont="1" applyBorder="1" applyAlignment="1">
      <alignment horizontal="center" vertical="center"/>
    </xf>
    <xf numFmtId="185" fontId="21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68" fontId="24" fillId="0" borderId="10" xfId="0" applyNumberFormat="1" applyFont="1" applyBorder="1" applyAlignment="1">
      <alignment horizontal="center" vertical="center"/>
    </xf>
    <xf numFmtId="168" fontId="21" fillId="0" borderId="10" xfId="63" applyNumberFormat="1" applyFont="1" applyFill="1" applyBorder="1" applyAlignment="1" applyProtection="1">
      <alignment horizontal="center" vertical="center"/>
      <protection/>
    </xf>
    <xf numFmtId="168" fontId="21" fillId="0" borderId="10" xfId="0" applyNumberFormat="1" applyFont="1" applyFill="1" applyBorder="1" applyAlignment="1">
      <alignment horizontal="center" vertical="center" wrapText="1"/>
    </xf>
    <xf numFmtId="165" fontId="32" fillId="0" borderId="0" xfId="63" applyFont="1" applyAlignment="1">
      <alignment/>
    </xf>
    <xf numFmtId="4" fontId="32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43" fontId="32" fillId="0" borderId="0" xfId="0" applyNumberFormat="1" applyFont="1" applyAlignment="1">
      <alignment/>
    </xf>
    <xf numFmtId="185" fontId="24" fillId="0" borderId="12" xfId="0" applyNumberFormat="1" applyFont="1" applyBorder="1" applyAlignment="1">
      <alignment horizontal="center" vertical="center"/>
    </xf>
    <xf numFmtId="185" fontId="24" fillId="0" borderId="16" xfId="0" applyNumberFormat="1" applyFont="1" applyBorder="1" applyAlignment="1">
      <alignment horizontal="center" vertical="center"/>
    </xf>
    <xf numFmtId="168" fontId="21" fillId="0" borderId="18" xfId="0" applyNumberFormat="1" applyFont="1" applyBorder="1" applyAlignment="1">
      <alignment horizontal="center" vertical="center"/>
    </xf>
    <xf numFmtId="185" fontId="21" fillId="0" borderId="18" xfId="0" applyNumberFormat="1" applyFont="1" applyBorder="1" applyAlignment="1">
      <alignment horizontal="center" vertical="center"/>
    </xf>
    <xf numFmtId="185" fontId="21" fillId="0" borderId="19" xfId="0" applyNumberFormat="1" applyFont="1" applyBorder="1" applyAlignment="1">
      <alignment horizontal="center" vertical="center"/>
    </xf>
    <xf numFmtId="168" fontId="21" fillId="0" borderId="20" xfId="0" applyNumberFormat="1" applyFont="1" applyBorder="1" applyAlignment="1">
      <alignment horizontal="center" vertical="center"/>
    </xf>
    <xf numFmtId="185" fontId="21" fillId="0" borderId="20" xfId="0" applyNumberFormat="1" applyFont="1" applyBorder="1" applyAlignment="1">
      <alignment horizontal="center" vertical="center"/>
    </xf>
    <xf numFmtId="185" fontId="21" fillId="0" borderId="23" xfId="0" applyNumberFormat="1" applyFont="1" applyBorder="1" applyAlignment="1">
      <alignment horizontal="center" vertical="center"/>
    </xf>
    <xf numFmtId="185" fontId="21" fillId="0" borderId="24" xfId="0" applyNumberFormat="1" applyFont="1" applyBorder="1" applyAlignment="1">
      <alignment horizontal="center" vertical="center"/>
    </xf>
    <xf numFmtId="168" fontId="21" fillId="0" borderId="22" xfId="0" applyNumberFormat="1" applyFont="1" applyBorder="1" applyAlignment="1">
      <alignment horizontal="center" vertical="center"/>
    </xf>
    <xf numFmtId="185" fontId="21" fillId="0" borderId="22" xfId="0" applyNumberFormat="1" applyFont="1" applyBorder="1" applyAlignment="1">
      <alignment horizontal="center" vertical="center"/>
    </xf>
    <xf numFmtId="185" fontId="21" fillId="0" borderId="25" xfId="0" applyNumberFormat="1" applyFont="1" applyBorder="1" applyAlignment="1">
      <alignment horizontal="center" vertical="center"/>
    </xf>
    <xf numFmtId="185" fontId="24" fillId="0" borderId="24" xfId="0" applyNumberFormat="1" applyFont="1" applyBorder="1" applyAlignment="1">
      <alignment horizontal="center" vertical="center"/>
    </xf>
    <xf numFmtId="168" fontId="21" fillId="0" borderId="10" xfId="0" applyNumberFormat="1" applyFont="1" applyBorder="1" applyAlignment="1">
      <alignment horizontal="center" vertical="center" wrapText="1"/>
    </xf>
    <xf numFmtId="49" fontId="27" fillId="0" borderId="11" xfId="54" applyNumberFormat="1" applyFont="1" applyFill="1" applyBorder="1" applyAlignment="1">
      <alignment wrapText="1"/>
      <protection/>
    </xf>
    <xf numFmtId="0" fontId="27" fillId="0" borderId="26" xfId="0" applyFont="1" applyBorder="1" applyAlignment="1">
      <alignment wrapText="1"/>
    </xf>
    <xf numFmtId="185" fontId="24" fillId="0" borderId="13" xfId="0" applyNumberFormat="1" applyFont="1" applyBorder="1" applyAlignment="1">
      <alignment horizontal="center" vertical="center"/>
    </xf>
    <xf numFmtId="185" fontId="24" fillId="0" borderId="27" xfId="0" applyNumberFormat="1" applyFont="1" applyBorder="1" applyAlignment="1">
      <alignment horizontal="center" vertical="center"/>
    </xf>
    <xf numFmtId="0" fontId="27" fillId="0" borderId="11" xfId="54" applyFont="1" applyFill="1" applyBorder="1" applyAlignment="1">
      <alignment wrapText="1"/>
      <protection/>
    </xf>
    <xf numFmtId="164" fontId="24" fillId="0" borderId="10" xfId="0" applyNumberFormat="1" applyFont="1" applyBorder="1" applyAlignment="1">
      <alignment horizontal="center"/>
    </xf>
    <xf numFmtId="168" fontId="21" fillId="0" borderId="10" xfId="0" applyNumberFormat="1" applyFont="1" applyBorder="1" applyAlignment="1">
      <alignment horizontal="center" vertical="center"/>
    </xf>
    <xf numFmtId="0" fontId="27" fillId="24" borderId="10" xfId="0" applyFont="1" applyFill="1" applyBorder="1" applyAlignment="1">
      <alignment vertical="center" wrapText="1"/>
    </xf>
    <xf numFmtId="0" fontId="27" fillId="24" borderId="22" xfId="0" applyFont="1" applyFill="1" applyBorder="1" applyAlignment="1">
      <alignment vertical="top" wrapText="1"/>
    </xf>
    <xf numFmtId="168" fontId="37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49" fontId="27" fillId="0" borderId="28" xfId="54" applyNumberFormat="1" applyFont="1" applyFill="1" applyBorder="1" applyAlignment="1">
      <alignment horizontal="center" vertical="center"/>
      <protection/>
    </xf>
    <xf numFmtId="49" fontId="27" fillId="0" borderId="14" xfId="54" applyNumberFormat="1" applyFont="1" applyFill="1" applyBorder="1" applyAlignment="1">
      <alignment horizontal="center" vertical="center"/>
      <protection/>
    </xf>
    <xf numFmtId="49" fontId="27" fillId="0" borderId="11" xfId="54" applyNumberFormat="1" applyFont="1" applyFill="1" applyBorder="1" applyAlignment="1">
      <alignment horizontal="center" vertical="center"/>
      <protection/>
    </xf>
    <xf numFmtId="0" fontId="27" fillId="0" borderId="29" xfId="0" applyFont="1" applyBorder="1" applyAlignment="1">
      <alignment wrapText="1"/>
    </xf>
    <xf numFmtId="0" fontId="36" fillId="0" borderId="10" xfId="0" applyFont="1" applyBorder="1" applyAlignment="1">
      <alignment horizontal="center"/>
    </xf>
    <xf numFmtId="185" fontId="21" fillId="0" borderId="12" xfId="0" applyNumberFormat="1" applyFont="1" applyBorder="1" applyAlignment="1">
      <alignment horizontal="center" vertical="center"/>
    </xf>
    <xf numFmtId="185" fontId="21" fillId="0" borderId="30" xfId="0" applyNumberFormat="1" applyFont="1" applyBorder="1" applyAlignment="1">
      <alignment horizontal="center" vertical="center"/>
    </xf>
    <xf numFmtId="168" fontId="21" fillId="0" borderId="20" xfId="0" applyNumberFormat="1" applyFont="1" applyBorder="1" applyAlignment="1">
      <alignment horizontal="center"/>
    </xf>
    <xf numFmtId="168" fontId="21" fillId="0" borderId="10" xfId="0" applyNumberFormat="1" applyFont="1" applyBorder="1" applyAlignment="1">
      <alignment horizontal="center"/>
    </xf>
    <xf numFmtId="168" fontId="21" fillId="0" borderId="22" xfId="0" applyNumberFormat="1" applyFont="1" applyBorder="1" applyAlignment="1">
      <alignment horizontal="center"/>
    </xf>
    <xf numFmtId="180" fontId="32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64" fontId="26" fillId="0" borderId="0" xfId="0" applyNumberFormat="1" applyFont="1" applyAlignment="1">
      <alignment/>
    </xf>
    <xf numFmtId="181" fontId="26" fillId="0" borderId="0" xfId="0" applyNumberFormat="1" applyFont="1" applyAlignment="1">
      <alignment/>
    </xf>
    <xf numFmtId="0" fontId="25" fillId="24" borderId="12" xfId="0" applyFont="1" applyFill="1" applyBorder="1" applyAlignment="1">
      <alignment vertical="center" wrapText="1"/>
    </xf>
    <xf numFmtId="49" fontId="25" fillId="24" borderId="12" xfId="0" applyNumberFormat="1" applyFont="1" applyFill="1" applyBorder="1" applyAlignment="1">
      <alignment vertical="center" wrapText="1"/>
    </xf>
    <xf numFmtId="49" fontId="41" fillId="24" borderId="10" xfId="0" applyNumberFormat="1" applyFont="1" applyFill="1" applyBorder="1" applyAlignment="1">
      <alignment horizontal="center" vertical="top" wrapText="1"/>
    </xf>
    <xf numFmtId="49" fontId="27" fillId="24" borderId="10" xfId="0" applyNumberFormat="1" applyFont="1" applyFill="1" applyBorder="1" applyAlignment="1">
      <alignment horizontal="center" vertical="top" wrapText="1"/>
    </xf>
    <xf numFmtId="49" fontId="41" fillId="24" borderId="20" xfId="0" applyNumberFormat="1" applyFont="1" applyFill="1" applyBorder="1" applyAlignment="1">
      <alignment horizontal="center" vertical="top" wrapText="1"/>
    </xf>
    <xf numFmtId="49" fontId="27" fillId="24" borderId="10" xfId="0" applyNumberFormat="1" applyFont="1" applyFill="1" applyBorder="1" applyAlignment="1">
      <alignment horizontal="center" vertical="top" wrapText="1"/>
    </xf>
    <xf numFmtId="0" fontId="27" fillId="24" borderId="22" xfId="0" applyFont="1" applyFill="1" applyBorder="1" applyAlignment="1">
      <alignment vertical="top" wrapText="1"/>
    </xf>
    <xf numFmtId="49" fontId="27" fillId="24" borderId="22" xfId="0" applyNumberFormat="1" applyFont="1" applyFill="1" applyBorder="1" applyAlignment="1">
      <alignment horizontal="center" vertical="center" wrapText="1"/>
    </xf>
    <xf numFmtId="49" fontId="27" fillId="24" borderId="22" xfId="0" applyNumberFormat="1" applyFont="1" applyFill="1" applyBorder="1" applyAlignment="1">
      <alignment horizontal="center" vertical="center" wrapText="1"/>
    </xf>
    <xf numFmtId="168" fontId="21" fillId="24" borderId="22" xfId="0" applyNumberFormat="1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vertical="top" wrapText="1"/>
    </xf>
    <xf numFmtId="0" fontId="25" fillId="24" borderId="12" xfId="0" applyFont="1" applyFill="1" applyBorder="1" applyAlignment="1">
      <alignment vertical="top" wrapText="1"/>
    </xf>
    <xf numFmtId="0" fontId="27" fillId="24" borderId="12" xfId="0" applyFont="1" applyFill="1" applyBorder="1" applyAlignment="1">
      <alignment vertical="center" wrapText="1"/>
    </xf>
    <xf numFmtId="49" fontId="24" fillId="24" borderId="12" xfId="0" applyNumberFormat="1" applyFont="1" applyFill="1" applyBorder="1" applyAlignment="1">
      <alignment vertical="center" wrapText="1"/>
    </xf>
    <xf numFmtId="171" fontId="24" fillId="24" borderId="12" xfId="63" applyNumberFormat="1" applyFont="1" applyFill="1" applyBorder="1" applyAlignment="1">
      <alignment vertical="center" wrapText="1"/>
    </xf>
    <xf numFmtId="0" fontId="27" fillId="24" borderId="31" xfId="0" applyFont="1" applyFill="1" applyBorder="1" applyAlignment="1">
      <alignment horizontal="center" vertical="top" wrapText="1"/>
    </xf>
    <xf numFmtId="0" fontId="25" fillId="24" borderId="32" xfId="0" applyFont="1" applyFill="1" applyBorder="1" applyAlignment="1">
      <alignment horizontal="center" vertical="top" wrapText="1"/>
    </xf>
    <xf numFmtId="0" fontId="25" fillId="24" borderId="32" xfId="0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/>
    </xf>
    <xf numFmtId="0" fontId="35" fillId="0" borderId="11" xfId="0" applyFont="1" applyBorder="1" applyAlignment="1">
      <alignment/>
    </xf>
    <xf numFmtId="0" fontId="33" fillId="24" borderId="11" xfId="0" applyFont="1" applyFill="1" applyBorder="1" applyAlignment="1">
      <alignment vertical="top" wrapText="1"/>
    </xf>
    <xf numFmtId="0" fontId="21" fillId="24" borderId="21" xfId="0" applyFont="1" applyFill="1" applyBorder="1" applyAlignment="1">
      <alignment vertical="top" wrapText="1"/>
    </xf>
    <xf numFmtId="0" fontId="25" fillId="24" borderId="21" xfId="0" applyFont="1" applyFill="1" applyBorder="1" applyAlignment="1">
      <alignment horizontal="center" vertical="top" wrapText="1"/>
    </xf>
    <xf numFmtId="0" fontId="25" fillId="24" borderId="22" xfId="0" applyFont="1" applyFill="1" applyBorder="1" applyAlignment="1">
      <alignment vertical="top" wrapText="1"/>
    </xf>
    <xf numFmtId="49" fontId="25" fillId="24" borderId="22" xfId="0" applyNumberFormat="1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vertical="center" wrapText="1"/>
    </xf>
    <xf numFmtId="0" fontId="21" fillId="24" borderId="22" xfId="0" applyFont="1" applyFill="1" applyBorder="1" applyAlignment="1">
      <alignment vertical="center" wrapText="1"/>
    </xf>
    <xf numFmtId="49" fontId="21" fillId="24" borderId="22" xfId="0" applyNumberFormat="1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168" fontId="39" fillId="24" borderId="22" xfId="0" applyNumberFormat="1" applyFont="1" applyFill="1" applyBorder="1" applyAlignment="1">
      <alignment horizontal="center" vertical="center" wrapText="1"/>
    </xf>
    <xf numFmtId="0" fontId="40" fillId="0" borderId="22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24" fillId="24" borderId="14" xfId="0" applyFont="1" applyFill="1" applyBorder="1" applyAlignment="1">
      <alignment vertical="top" wrapText="1"/>
    </xf>
    <xf numFmtId="0" fontId="25" fillId="24" borderId="20" xfId="0" applyFont="1" applyFill="1" applyBorder="1" applyAlignment="1">
      <alignment vertical="top" wrapText="1"/>
    </xf>
    <xf numFmtId="49" fontId="25" fillId="24" borderId="20" xfId="0" applyNumberFormat="1" applyFont="1" applyFill="1" applyBorder="1" applyAlignment="1">
      <alignment horizontal="center" vertical="center" wrapText="1"/>
    </xf>
    <xf numFmtId="49" fontId="24" fillId="24" borderId="20" xfId="0" applyNumberFormat="1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168" fontId="24" fillId="24" borderId="20" xfId="0" applyNumberFormat="1" applyFont="1" applyFill="1" applyBorder="1" applyAlignment="1">
      <alignment horizontal="center" vertical="center" wrapText="1"/>
    </xf>
    <xf numFmtId="185" fontId="24" fillId="0" borderId="20" xfId="0" applyNumberFormat="1" applyFont="1" applyBorder="1" applyAlignment="1">
      <alignment horizontal="center" vertical="center"/>
    </xf>
    <xf numFmtId="185" fontId="24" fillId="0" borderId="23" xfId="0" applyNumberFormat="1" applyFont="1" applyBorder="1" applyAlignment="1">
      <alignment horizontal="center" vertical="center"/>
    </xf>
    <xf numFmtId="0" fontId="24" fillId="24" borderId="15" xfId="0" applyFont="1" applyFill="1" applyBorder="1" applyAlignment="1">
      <alignment vertical="top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49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168" fontId="38" fillId="24" borderId="12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top" wrapText="1"/>
    </xf>
    <xf numFmtId="0" fontId="27" fillId="24" borderId="20" xfId="0" applyFont="1" applyFill="1" applyBorder="1" applyAlignment="1">
      <alignment vertical="top" wrapText="1"/>
    </xf>
    <xf numFmtId="49" fontId="27" fillId="24" borderId="20" xfId="0" applyNumberFormat="1" applyFont="1" applyFill="1" applyBorder="1" applyAlignment="1">
      <alignment horizontal="center" vertical="center" wrapText="1"/>
    </xf>
    <xf numFmtId="49" fontId="21" fillId="24" borderId="20" xfId="0" applyNumberFormat="1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168" fontId="21" fillId="24" borderId="20" xfId="0" applyNumberFormat="1" applyFont="1" applyFill="1" applyBorder="1" applyAlignment="1">
      <alignment horizontal="center" vertical="center" wrapText="1"/>
    </xf>
    <xf numFmtId="168" fontId="24" fillId="24" borderId="12" xfId="0" applyNumberFormat="1" applyFont="1" applyFill="1" applyBorder="1" applyAlignment="1">
      <alignment horizontal="center" vertical="center" wrapText="1"/>
    </xf>
    <xf numFmtId="49" fontId="21" fillId="24" borderId="22" xfId="0" applyNumberFormat="1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7" fillId="24" borderId="20" xfId="0" applyFont="1" applyFill="1" applyBorder="1" applyAlignment="1">
      <alignment vertical="top" wrapText="1"/>
    </xf>
    <xf numFmtId="49" fontId="21" fillId="24" borderId="20" xfId="0" applyNumberFormat="1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vertical="top" wrapText="1"/>
    </xf>
    <xf numFmtId="49" fontId="24" fillId="24" borderId="12" xfId="0" applyNumberFormat="1" applyFont="1" applyFill="1" applyBorder="1" applyAlignment="1">
      <alignment horizontal="center" vertical="center" wrapText="1"/>
    </xf>
    <xf numFmtId="0" fontId="34" fillId="0" borderId="14" xfId="0" applyFont="1" applyBorder="1" applyAlignment="1">
      <alignment/>
    </xf>
    <xf numFmtId="0" fontId="27" fillId="24" borderId="20" xfId="0" applyFont="1" applyFill="1" applyBorder="1" applyAlignment="1">
      <alignment horizontal="left" vertical="center" wrapText="1"/>
    </xf>
    <xf numFmtId="49" fontId="21" fillId="0" borderId="20" xfId="0" applyNumberFormat="1" applyFont="1" applyBorder="1" applyAlignment="1">
      <alignment horizontal="center" vertical="center"/>
    </xf>
    <xf numFmtId="0" fontId="34" fillId="0" borderId="15" xfId="0" applyFont="1" applyBorder="1" applyAlignment="1">
      <alignment/>
    </xf>
    <xf numFmtId="0" fontId="24" fillId="0" borderId="12" xfId="0" applyFont="1" applyBorder="1" applyAlignment="1">
      <alignment vertical="center"/>
    </xf>
    <xf numFmtId="0" fontId="34" fillId="0" borderId="21" xfId="0" applyFont="1" applyBorder="1" applyAlignment="1">
      <alignment/>
    </xf>
    <xf numFmtId="49" fontId="21" fillId="0" borderId="22" xfId="0" applyNumberFormat="1" applyFont="1" applyBorder="1" applyAlignment="1">
      <alignment horizontal="center" vertical="center"/>
    </xf>
    <xf numFmtId="0" fontId="21" fillId="24" borderId="20" xfId="0" applyFont="1" applyFill="1" applyBorder="1" applyAlignment="1">
      <alignment vertical="top" wrapText="1"/>
    </xf>
    <xf numFmtId="49" fontId="41" fillId="24" borderId="22" xfId="0" applyNumberFormat="1" applyFont="1" applyFill="1" applyBorder="1" applyAlignment="1">
      <alignment horizontal="center" vertical="top" wrapText="1"/>
    </xf>
    <xf numFmtId="49" fontId="27" fillId="24" borderId="22" xfId="0" applyNumberFormat="1" applyFont="1" applyFill="1" applyBorder="1" applyAlignment="1">
      <alignment horizontal="center" vertical="top" wrapText="1"/>
    </xf>
    <xf numFmtId="0" fontId="31" fillId="24" borderId="20" xfId="0" applyFont="1" applyFill="1" applyBorder="1" applyAlignment="1">
      <alignment vertical="top" wrapText="1"/>
    </xf>
    <xf numFmtId="0" fontId="31" fillId="24" borderId="22" xfId="0" applyFont="1" applyFill="1" applyBorder="1" applyAlignment="1">
      <alignment vertical="top" wrapText="1"/>
    </xf>
    <xf numFmtId="168" fontId="37" fillId="24" borderId="22" xfId="0" applyNumberFormat="1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vertical="top" wrapText="1"/>
    </xf>
    <xf numFmtId="49" fontId="21" fillId="0" borderId="20" xfId="0" applyNumberFormat="1" applyFont="1" applyFill="1" applyBorder="1" applyAlignment="1">
      <alignment horizontal="center" vertical="center"/>
    </xf>
    <xf numFmtId="168" fontId="21" fillId="0" borderId="20" xfId="63" applyNumberFormat="1" applyFont="1" applyFill="1" applyBorder="1" applyAlignment="1" applyProtection="1">
      <alignment horizontal="center" vertical="center"/>
      <protection/>
    </xf>
    <xf numFmtId="49" fontId="27" fillId="24" borderId="20" xfId="0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wrapText="1"/>
    </xf>
    <xf numFmtId="0" fontId="24" fillId="24" borderId="12" xfId="0" applyFont="1" applyFill="1" applyBorder="1" applyAlignment="1">
      <alignment vertical="top" wrapText="1"/>
    </xf>
    <xf numFmtId="0" fontId="21" fillId="24" borderId="20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168" fontId="21" fillId="0" borderId="34" xfId="0" applyNumberFormat="1" applyFont="1" applyBorder="1" applyAlignment="1">
      <alignment horizontal="center" vertical="center" wrapText="1"/>
    </xf>
    <xf numFmtId="168" fontId="21" fillId="0" borderId="29" xfId="0" applyNumberFormat="1" applyFont="1" applyBorder="1" applyAlignment="1">
      <alignment horizontal="center" vertical="center" wrapText="1"/>
    </xf>
    <xf numFmtId="168" fontId="21" fillId="0" borderId="3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Книга1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2\&#1086;&#1073;&#1084;&#1077;&#1085;\Documents%20and%20Settings\&#1055;&#1086;&#1083;&#1100;&#1079;&#1086;&#1074;&#1072;&#1090;&#1077;&#1083;&#1100;\&#1056;&#1072;&#1073;&#1086;&#1095;&#1080;&#1081;%20&#1089;&#1090;&#1086;&#1083;\2011\&#1047;&#105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2\&#1086;&#1073;&#1084;&#1077;&#1085;\&#1054;&#1090;&#1095;&#1077;&#1090;&#1099;%20&#1074;%20&#1050;&#1086;&#1084;&#1080;&#1090;&#1077;&#1090;%20&#1092;&#1080;&#1085;&#1072;&#1085;&#1089;&#1086;&#1074;\2012\&#1052;&#1072;&#1088;&#1090;\&#1084;&#1072;&#1088;&#1090;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2\&#1086;&#1073;&#1084;&#1077;&#1085;\&#1054;&#1090;&#1095;&#1077;&#1090;&#1099;%20&#1074;%20&#1050;&#1086;&#1084;&#1080;&#1090;&#1077;&#1090;%20&#1092;&#1080;&#1085;&#1072;&#1085;&#1089;&#1086;&#1074;\2010&#1075;\&#1044;&#1077;&#1082;&#1072;&#1073;&#1088;&#1100;\&#1088;&#1086;&#1089;&#1087;&#1080;&#1089;&#1100;%20&#1076;&#1077;&#1082;&#1072;&#1073;&#1088;&#1100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расх"/>
      <sheetName val="Четверг"/>
      <sheetName val="117 ф"/>
      <sheetName val="426 - Сведения об отдельных по"/>
      <sheetName val="отчет админ"/>
      <sheetName val="информ"/>
      <sheetName val="Исп бюдж"/>
      <sheetName val="184"/>
      <sheetName val="127ф ВУС"/>
      <sheetName val="ф. 0503177"/>
      <sheetName val="125-560"/>
      <sheetName val="125-660"/>
      <sheetName val="125-830"/>
      <sheetName val="Свод"/>
      <sheetName val="прил 1"/>
      <sheetName val="прил 2"/>
      <sheetName val="прил 3"/>
      <sheetName val="прил 4"/>
      <sheetName val="прил 5"/>
      <sheetName val="прил 6"/>
      <sheetName val="прил 8"/>
      <sheetName val="прил 12"/>
      <sheetName val="Использ субсидий"/>
    </sheetNames>
    <sheetDataSet>
      <sheetData sheetId="18">
        <row r="11">
          <cell r="C11" t="str">
            <v>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ятница"/>
      <sheetName val="Четверг"/>
      <sheetName val="117 ф"/>
      <sheetName val="Свод"/>
      <sheetName val="127ф ВУС"/>
      <sheetName val="форма 177"/>
      <sheetName val="137 ф"/>
      <sheetName val="125 1"/>
      <sheetName val="125 2"/>
      <sheetName val="125 3"/>
      <sheetName val="125 4 "/>
      <sheetName val="отчет админ"/>
      <sheetName val="Исп бюдж"/>
      <sheetName val="Сведенья"/>
      <sheetName val="Использ субсидий"/>
      <sheetName val="табл 6"/>
      <sheetName val="табл 7"/>
      <sheetName val="14 МОстр.1"/>
      <sheetName val="стр.2"/>
      <sheetName val="стр.3"/>
      <sheetName val="прил 1"/>
      <sheetName val="прил 2"/>
      <sheetName val="прил 3"/>
      <sheetName val="прил 4"/>
      <sheetName val="прил5"/>
      <sheetName val="прил 12"/>
      <sheetName val="Смета депутатов"/>
    </sheetNames>
    <sheetDataSet>
      <sheetData sheetId="2">
        <row r="18">
          <cell r="D18">
            <v>6467400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B40">
      <selection activeCell="G3" sqref="G3:J3"/>
    </sheetView>
  </sheetViews>
  <sheetFormatPr defaultColWidth="9.00390625" defaultRowHeight="12.75"/>
  <cols>
    <col min="1" max="1" width="24.125" style="1" customWidth="1"/>
    <col min="2" max="2" width="35.25390625" style="0" customWidth="1"/>
    <col min="3" max="3" width="16.75390625" style="0" hidden="1" customWidth="1"/>
    <col min="4" max="4" width="17.125" style="0" hidden="1" customWidth="1"/>
    <col min="5" max="5" width="16.75390625" style="0" hidden="1" customWidth="1"/>
    <col min="6" max="6" width="15.75390625" style="0" customWidth="1"/>
    <col min="7" max="7" width="18.25390625" style="0" customWidth="1"/>
    <col min="8" max="8" width="19.625" style="0" customWidth="1"/>
    <col min="9" max="9" width="13.875" style="0" customWidth="1"/>
    <col min="10" max="10" width="13.625" style="0" customWidth="1"/>
    <col min="11" max="11" width="12.75390625" style="0" bestFit="1" customWidth="1"/>
    <col min="12" max="12" width="13.375" style="0" bestFit="1" customWidth="1"/>
  </cols>
  <sheetData>
    <row r="1" spans="2:12" ht="15.75">
      <c r="B1" s="3"/>
      <c r="C1" s="3"/>
      <c r="D1" s="3"/>
      <c r="E1" s="3"/>
      <c r="F1" s="2"/>
      <c r="H1" s="3"/>
      <c r="I1" s="3"/>
      <c r="J1" s="2" t="s">
        <v>0</v>
      </c>
      <c r="K1" s="3"/>
      <c r="L1" s="2"/>
    </row>
    <row r="2" spans="2:12" ht="12.75">
      <c r="B2" s="14"/>
      <c r="C2" s="14"/>
      <c r="D2" s="14"/>
      <c r="E2" s="14"/>
      <c r="F2" s="14"/>
      <c r="G2" s="3"/>
      <c r="H2" s="245" t="s">
        <v>205</v>
      </c>
      <c r="I2" s="245"/>
      <c r="J2" s="245"/>
      <c r="K2" s="14"/>
      <c r="L2" s="14"/>
    </row>
    <row r="3" spans="2:11" ht="15.75">
      <c r="B3" s="3"/>
      <c r="C3" s="3"/>
      <c r="D3" s="3"/>
      <c r="E3" s="3"/>
      <c r="F3" s="2"/>
      <c r="G3" s="249" t="s">
        <v>234</v>
      </c>
      <c r="H3" s="249"/>
      <c r="I3" s="249"/>
      <c r="J3" s="249"/>
      <c r="K3" s="3"/>
    </row>
    <row r="5" spans="1:10" ht="18.75">
      <c r="A5" s="250" t="s">
        <v>1</v>
      </c>
      <c r="B5" s="250"/>
      <c r="C5" s="250"/>
      <c r="D5" s="250"/>
      <c r="E5" s="250"/>
      <c r="F5" s="250"/>
      <c r="G5" s="250"/>
      <c r="H5" s="250"/>
      <c r="I5" s="250"/>
      <c r="J5" s="250"/>
    </row>
    <row r="6" spans="2:5" ht="18.75">
      <c r="B6" s="4"/>
      <c r="C6" s="4"/>
      <c r="D6" s="4"/>
      <c r="E6" s="4"/>
    </row>
    <row r="7" spans="1:10" ht="18.75">
      <c r="A7" s="251" t="s">
        <v>2</v>
      </c>
      <c r="B7" s="251"/>
      <c r="C7" s="251"/>
      <c r="D7" s="251"/>
      <c r="E7" s="251"/>
      <c r="F7" s="251"/>
      <c r="G7" s="251"/>
      <c r="H7" s="251"/>
      <c r="I7" s="251"/>
      <c r="J7" s="251"/>
    </row>
    <row r="8" spans="1:6" ht="19.5" thickBot="1">
      <c r="A8" s="5"/>
      <c r="B8" s="5"/>
      <c r="C8" s="5"/>
      <c r="D8" s="5"/>
      <c r="E8" s="5"/>
      <c r="F8" s="5"/>
    </row>
    <row r="9" spans="1:10" ht="83.25" customHeight="1" thickBot="1">
      <c r="A9" s="59" t="s">
        <v>3</v>
      </c>
      <c r="B9" s="60" t="s">
        <v>4</v>
      </c>
      <c r="C9" s="60">
        <v>2008</v>
      </c>
      <c r="D9" s="60">
        <v>2009</v>
      </c>
      <c r="E9" s="60" t="s">
        <v>5</v>
      </c>
      <c r="F9" s="61" t="s">
        <v>206</v>
      </c>
      <c r="G9" s="62" t="s">
        <v>228</v>
      </c>
      <c r="H9" s="63" t="s">
        <v>207</v>
      </c>
      <c r="I9" s="63" t="s">
        <v>229</v>
      </c>
      <c r="J9" s="64" t="s">
        <v>208</v>
      </c>
    </row>
    <row r="10" spans="1:10" ht="15" customHeight="1" thickBot="1">
      <c r="A10" s="65">
        <v>1</v>
      </c>
      <c r="B10" s="66">
        <v>2</v>
      </c>
      <c r="C10" s="66"/>
      <c r="D10" s="66"/>
      <c r="E10" s="66"/>
      <c r="F10" s="67">
        <v>3</v>
      </c>
      <c r="G10" s="68"/>
      <c r="H10" s="68"/>
      <c r="I10" s="68"/>
      <c r="J10" s="69"/>
    </row>
    <row r="11" spans="1:10" ht="16.5" thickBot="1">
      <c r="A11" s="72" t="s">
        <v>7</v>
      </c>
      <c r="B11" s="56" t="s">
        <v>8</v>
      </c>
      <c r="C11" s="73">
        <f>C12</f>
        <v>1772.93283</v>
      </c>
      <c r="D11" s="73">
        <f>D12</f>
        <v>2461.55758</v>
      </c>
      <c r="E11" s="73">
        <f>E12</f>
        <v>2239.44051</v>
      </c>
      <c r="F11" s="78">
        <v>2000</v>
      </c>
      <c r="G11" s="78">
        <v>1500</v>
      </c>
      <c r="H11" s="78">
        <v>2341.1280699999993</v>
      </c>
      <c r="I11" s="108">
        <v>1.5607520466666662</v>
      </c>
      <c r="J11" s="109">
        <v>1.1705640349999997</v>
      </c>
    </row>
    <row r="12" spans="1:10" ht="16.5" thickBot="1">
      <c r="A12" s="65" t="s">
        <v>9</v>
      </c>
      <c r="B12" s="74" t="s">
        <v>10</v>
      </c>
      <c r="C12" s="75">
        <f>(1772932.83)/1000</f>
        <v>1772.93283</v>
      </c>
      <c r="D12" s="76">
        <v>2461.55758</v>
      </c>
      <c r="E12" s="76">
        <f>2239.44051</f>
        <v>2239.44051</v>
      </c>
      <c r="F12" s="110">
        <v>2000</v>
      </c>
      <c r="G12" s="77">
        <v>1500</v>
      </c>
      <c r="H12" s="77">
        <v>2341.1280699999993</v>
      </c>
      <c r="I12" s="140">
        <v>1.5607520466666662</v>
      </c>
      <c r="J12" s="112">
        <v>1.1705640349999997</v>
      </c>
    </row>
    <row r="13" spans="1:12" ht="16.5" thickBot="1">
      <c r="A13" s="72" t="s">
        <v>11</v>
      </c>
      <c r="B13" s="56" t="s">
        <v>12</v>
      </c>
      <c r="C13" s="78">
        <f>C14+C15+C16</f>
        <v>4985.87734</v>
      </c>
      <c r="D13" s="78">
        <f>D14+D15+D16</f>
        <v>9251.06162</v>
      </c>
      <c r="E13" s="78">
        <f>E14+E15+E16</f>
        <v>7889.75481</v>
      </c>
      <c r="F13" s="78">
        <v>15350</v>
      </c>
      <c r="G13" s="78">
        <v>11512.5</v>
      </c>
      <c r="H13" s="78">
        <v>12888.972519999998</v>
      </c>
      <c r="I13" s="108">
        <v>1.1195633024972853</v>
      </c>
      <c r="J13" s="109">
        <v>0.839672476872964</v>
      </c>
      <c r="K13" s="147"/>
      <c r="L13" s="149"/>
    </row>
    <row r="14" spans="1:10" ht="47.25">
      <c r="A14" s="58" t="s">
        <v>13</v>
      </c>
      <c r="B14" s="70" t="s">
        <v>14</v>
      </c>
      <c r="C14" s="71">
        <f>(314816.88)/1000</f>
        <v>314.81688</v>
      </c>
      <c r="D14" s="71">
        <v>748.65583</v>
      </c>
      <c r="E14" s="71">
        <f>520.76</f>
        <v>520.76</v>
      </c>
      <c r="F14" s="113">
        <v>850</v>
      </c>
      <c r="G14" s="142">
        <v>637.5</v>
      </c>
      <c r="H14" s="142">
        <v>400.4826099999999</v>
      </c>
      <c r="I14" s="114">
        <v>0.6282080156862744</v>
      </c>
      <c r="J14" s="141">
        <v>0.4711560117647058</v>
      </c>
    </row>
    <row r="15" spans="1:10" ht="15.75">
      <c r="A15" s="48" t="s">
        <v>15</v>
      </c>
      <c r="B15" s="6" t="s">
        <v>16</v>
      </c>
      <c r="C15" s="30">
        <v>4671.06046</v>
      </c>
      <c r="D15" s="30">
        <v>7505.83327</v>
      </c>
      <c r="E15" s="30">
        <f>6158.19104</f>
        <v>6158.19104</v>
      </c>
      <c r="F15" s="92">
        <v>12500</v>
      </c>
      <c r="G15" s="142">
        <v>9375</v>
      </c>
      <c r="H15" s="143">
        <v>10989.705489999998</v>
      </c>
      <c r="I15" s="99">
        <v>1.1722352522666666</v>
      </c>
      <c r="J15" s="116">
        <v>0.8791764391999999</v>
      </c>
    </row>
    <row r="16" spans="1:10" ht="16.5" thickBot="1">
      <c r="A16" s="79" t="s">
        <v>17</v>
      </c>
      <c r="B16" s="80" t="s">
        <v>18</v>
      </c>
      <c r="C16" s="81"/>
      <c r="D16" s="81">
        <f>978.70347+17.86905</f>
        <v>996.57252</v>
      </c>
      <c r="E16" s="81">
        <f>(1201.53282+9.27095)</f>
        <v>1210.80377</v>
      </c>
      <c r="F16" s="117">
        <v>2000</v>
      </c>
      <c r="G16" s="142">
        <v>1500</v>
      </c>
      <c r="H16" s="144">
        <v>1498.7844200000002</v>
      </c>
      <c r="I16" s="118">
        <v>0.9991896133333334</v>
      </c>
      <c r="J16" s="112">
        <v>0.7493922100000001</v>
      </c>
    </row>
    <row r="17" spans="1:12" ht="16.5" thickBot="1">
      <c r="A17" s="72" t="s">
        <v>19</v>
      </c>
      <c r="B17" s="56" t="s">
        <v>20</v>
      </c>
      <c r="C17" s="78">
        <f>C18</f>
        <v>3.81</v>
      </c>
      <c r="D17" s="78">
        <f>D18</f>
        <v>30.27</v>
      </c>
      <c r="E17" s="78">
        <f>E18</f>
        <v>32.73</v>
      </c>
      <c r="F17" s="78">
        <v>40</v>
      </c>
      <c r="G17" s="78">
        <v>30</v>
      </c>
      <c r="H17" s="78">
        <v>22.92</v>
      </c>
      <c r="I17" s="108">
        <v>0.764</v>
      </c>
      <c r="J17" s="109">
        <v>0.5730000000000001</v>
      </c>
      <c r="L17" s="149"/>
    </row>
    <row r="18" spans="1:10" ht="158.25" thickBot="1">
      <c r="A18" s="83" t="s">
        <v>21</v>
      </c>
      <c r="B18" s="84" t="s">
        <v>22</v>
      </c>
      <c r="C18" s="76">
        <v>3.81</v>
      </c>
      <c r="D18" s="76">
        <v>30.27</v>
      </c>
      <c r="E18" s="76">
        <v>32.73</v>
      </c>
      <c r="F18" s="110">
        <v>40</v>
      </c>
      <c r="G18" s="85">
        <v>30</v>
      </c>
      <c r="H18" s="85">
        <v>22.92</v>
      </c>
      <c r="I18" s="111">
        <v>0.764</v>
      </c>
      <c r="J18" s="112">
        <v>0.5730000000000001</v>
      </c>
    </row>
    <row r="19" spans="1:10" ht="16.5" thickBot="1">
      <c r="A19" s="241" t="s">
        <v>23</v>
      </c>
      <c r="B19" s="242"/>
      <c r="C19" s="78">
        <f>C11+C13+C17</f>
        <v>6762.62017</v>
      </c>
      <c r="D19" s="78">
        <f>D11+D13+D17</f>
        <v>11742.889200000001</v>
      </c>
      <c r="E19" s="78">
        <f>E11+E13+E17</f>
        <v>10161.92532</v>
      </c>
      <c r="F19" s="78">
        <v>17390</v>
      </c>
      <c r="G19" s="78">
        <v>13042.5</v>
      </c>
      <c r="H19" s="78">
        <v>15253.020589999996</v>
      </c>
      <c r="I19" s="108">
        <v>1.1694859566800841</v>
      </c>
      <c r="J19" s="109">
        <v>0.8771144675100631</v>
      </c>
    </row>
    <row r="20" spans="1:10" ht="36.75" customHeight="1" thickBot="1">
      <c r="A20" s="50" t="s">
        <v>3</v>
      </c>
      <c r="B20" s="42" t="s">
        <v>4</v>
      </c>
      <c r="C20" s="43"/>
      <c r="D20" s="43"/>
      <c r="E20" s="43"/>
      <c r="F20" s="246" t="s">
        <v>6</v>
      </c>
      <c r="G20" s="247"/>
      <c r="H20" s="247"/>
      <c r="I20" s="247"/>
      <c r="J20" s="248"/>
    </row>
    <row r="21" spans="1:12" ht="36.75" customHeight="1" thickBot="1">
      <c r="A21" s="72" t="s">
        <v>24</v>
      </c>
      <c r="B21" s="86" t="s">
        <v>25</v>
      </c>
      <c r="C21" s="78">
        <f>C22+C23</f>
        <v>356.57879</v>
      </c>
      <c r="D21" s="78">
        <f>D22+D23</f>
        <v>2251.07027</v>
      </c>
      <c r="E21" s="78">
        <f>E22+E23</f>
        <v>4760.830730000001</v>
      </c>
      <c r="F21" s="78">
        <v>6000</v>
      </c>
      <c r="G21" s="78">
        <v>4500</v>
      </c>
      <c r="H21" s="78">
        <v>6172.07653</v>
      </c>
      <c r="I21" s="108">
        <v>1.3715725622222223</v>
      </c>
      <c r="J21" s="109">
        <v>1.0286794216666668</v>
      </c>
      <c r="L21" s="149"/>
    </row>
    <row r="22" spans="1:10" ht="168.75" customHeight="1">
      <c r="A22" s="58" t="s">
        <v>26</v>
      </c>
      <c r="B22" s="70" t="s">
        <v>224</v>
      </c>
      <c r="C22" s="71">
        <v>301.58391</v>
      </c>
      <c r="D22" s="71">
        <v>2008.37299</v>
      </c>
      <c r="E22" s="71">
        <f>4556.61066</f>
        <v>4556.61066</v>
      </c>
      <c r="F22" s="113">
        <v>5000</v>
      </c>
      <c r="G22" s="82">
        <v>3750</v>
      </c>
      <c r="H22" s="82">
        <v>5594.55633</v>
      </c>
      <c r="I22" s="114">
        <v>1.491881688</v>
      </c>
      <c r="J22" s="115">
        <v>1.491881688</v>
      </c>
    </row>
    <row r="23" spans="1:10" ht="123.75" customHeight="1" thickBot="1">
      <c r="A23" s="87" t="s">
        <v>27</v>
      </c>
      <c r="B23" s="80" t="s">
        <v>28</v>
      </c>
      <c r="C23" s="81">
        <v>54.99488</v>
      </c>
      <c r="D23" s="81">
        <v>242.69728</v>
      </c>
      <c r="E23" s="81">
        <v>204.22007</v>
      </c>
      <c r="F23" s="117">
        <v>1000</v>
      </c>
      <c r="G23" s="82">
        <v>750</v>
      </c>
      <c r="H23" s="88">
        <v>577.5201999999999</v>
      </c>
      <c r="I23" s="118">
        <v>0.7700269333333333</v>
      </c>
      <c r="J23" s="119">
        <v>0.7700269333333333</v>
      </c>
    </row>
    <row r="24" spans="1:10" ht="55.5" customHeight="1" thickBot="1">
      <c r="A24" s="72" t="s">
        <v>29</v>
      </c>
      <c r="B24" s="56" t="s">
        <v>30</v>
      </c>
      <c r="C24" s="78">
        <f>C25</f>
        <v>0</v>
      </c>
      <c r="D24" s="78">
        <f>D25</f>
        <v>0</v>
      </c>
      <c r="E24" s="78">
        <f>E25</f>
        <v>300</v>
      </c>
      <c r="F24" s="78">
        <v>1000</v>
      </c>
      <c r="G24" s="78">
        <v>750</v>
      </c>
      <c r="H24" s="78">
        <v>504.422</v>
      </c>
      <c r="I24" s="108">
        <v>0.6725626666666668</v>
      </c>
      <c r="J24" s="109">
        <v>0.504422</v>
      </c>
    </row>
    <row r="25" spans="1:10" ht="57.75" customHeight="1" thickBot="1">
      <c r="A25" s="89" t="s">
        <v>31</v>
      </c>
      <c r="B25" s="74" t="s">
        <v>32</v>
      </c>
      <c r="C25" s="76"/>
      <c r="D25" s="76"/>
      <c r="E25" s="76">
        <v>300</v>
      </c>
      <c r="F25" s="110">
        <v>1000</v>
      </c>
      <c r="G25" s="85">
        <v>750</v>
      </c>
      <c r="H25" s="85">
        <v>504.422</v>
      </c>
      <c r="I25" s="111">
        <v>0.6725626666666668</v>
      </c>
      <c r="J25" s="112">
        <v>0.504422</v>
      </c>
    </row>
    <row r="26" spans="1:12" ht="48" thickBot="1">
      <c r="A26" s="91">
        <v>1140000000000000</v>
      </c>
      <c r="B26" s="56" t="s">
        <v>33</v>
      </c>
      <c r="C26" s="78">
        <f>C28</f>
        <v>0</v>
      </c>
      <c r="D26" s="78">
        <f>D28</f>
        <v>9425.32873</v>
      </c>
      <c r="E26" s="78">
        <f>E28</f>
        <v>2258.5498</v>
      </c>
      <c r="F26" s="78">
        <v>22000</v>
      </c>
      <c r="G26" s="78">
        <v>16500</v>
      </c>
      <c r="H26" s="78">
        <v>6688.670080000001</v>
      </c>
      <c r="I26" s="108">
        <v>0.4053739442424243</v>
      </c>
      <c r="J26" s="109">
        <v>0.30403045818181823</v>
      </c>
      <c r="L26" s="149"/>
    </row>
    <row r="27" spans="1:10" ht="15.75">
      <c r="A27" s="50" t="s">
        <v>3</v>
      </c>
      <c r="B27" s="42" t="s">
        <v>4</v>
      </c>
      <c r="C27" s="43"/>
      <c r="D27" s="43"/>
      <c r="E27" s="43"/>
      <c r="F27" s="246" t="s">
        <v>6</v>
      </c>
      <c r="G27" s="247"/>
      <c r="H27" s="247"/>
      <c r="I27" s="247"/>
      <c r="J27" s="248"/>
    </row>
    <row r="28" spans="1:10" ht="94.5">
      <c r="A28" s="90" t="s">
        <v>34</v>
      </c>
      <c r="B28" s="70" t="s">
        <v>35</v>
      </c>
      <c r="C28" s="71"/>
      <c r="D28" s="71">
        <v>9425.32873</v>
      </c>
      <c r="E28" s="71">
        <v>2258.5498</v>
      </c>
      <c r="F28" s="113">
        <v>12000</v>
      </c>
      <c r="G28" s="82">
        <v>9000</v>
      </c>
      <c r="H28" s="82">
        <v>6688.670080000001</v>
      </c>
      <c r="I28" s="114">
        <v>0.7431855644444445</v>
      </c>
      <c r="J28" s="115">
        <v>0.5573891733333334</v>
      </c>
    </row>
    <row r="29" spans="1:10" ht="51" customHeight="1" hidden="1">
      <c r="A29" s="51" t="s">
        <v>36</v>
      </c>
      <c r="B29" s="7" t="s">
        <v>37</v>
      </c>
      <c r="C29" s="8"/>
      <c r="D29" s="8"/>
      <c r="E29" s="8"/>
      <c r="F29" s="128"/>
      <c r="G29" s="82">
        <v>0</v>
      </c>
      <c r="H29" s="42"/>
      <c r="I29" s="99" t="e">
        <v>#DIV/0!</v>
      </c>
      <c r="J29" s="116" t="e">
        <v>#DIV/0!</v>
      </c>
    </row>
    <row r="30" spans="1:10" ht="181.5" customHeight="1">
      <c r="A30" s="49" t="s">
        <v>38</v>
      </c>
      <c r="B30" s="31" t="s">
        <v>39</v>
      </c>
      <c r="C30" s="30"/>
      <c r="D30" s="30"/>
      <c r="E30" s="30"/>
      <c r="F30" s="92">
        <v>10000</v>
      </c>
      <c r="G30" s="82">
        <v>7500</v>
      </c>
      <c r="H30" s="46"/>
      <c r="I30" s="99">
        <v>0</v>
      </c>
      <c r="J30" s="116">
        <v>0</v>
      </c>
    </row>
    <row r="31" spans="1:12" s="9" customFormat="1" ht="15.75">
      <c r="A31" s="52" t="s">
        <v>40</v>
      </c>
      <c r="B31" s="28" t="s">
        <v>41</v>
      </c>
      <c r="C31" s="32"/>
      <c r="D31" s="32"/>
      <c r="E31" s="32"/>
      <c r="F31" s="101">
        <v>0</v>
      </c>
      <c r="G31" s="47">
        <v>0</v>
      </c>
      <c r="H31" s="127">
        <v>19.78894</v>
      </c>
      <c r="I31" s="98"/>
      <c r="J31" s="120"/>
      <c r="K31" s="150"/>
      <c r="L31" s="151"/>
    </row>
    <row r="32" spans="1:10" ht="15.75">
      <c r="A32" s="53" t="s">
        <v>42</v>
      </c>
      <c r="B32" s="29" t="s">
        <v>41</v>
      </c>
      <c r="C32" s="30"/>
      <c r="D32" s="30"/>
      <c r="E32" s="30"/>
      <c r="F32" s="92">
        <v>0</v>
      </c>
      <c r="G32" s="45">
        <v>0</v>
      </c>
      <c r="H32" s="44">
        <v>19.78894</v>
      </c>
      <c r="I32" s="98"/>
      <c r="J32" s="120"/>
    </row>
    <row r="33" spans="1:10" ht="94.5">
      <c r="A33" s="135" t="s">
        <v>220</v>
      </c>
      <c r="B33" s="126" t="s">
        <v>219</v>
      </c>
      <c r="C33" s="30"/>
      <c r="D33" s="30"/>
      <c r="E33" s="30"/>
      <c r="F33" s="92">
        <v>0</v>
      </c>
      <c r="G33" s="45">
        <v>0</v>
      </c>
      <c r="H33" s="45">
        <v>20.5</v>
      </c>
      <c r="I33" s="98"/>
      <c r="J33" s="120"/>
    </row>
    <row r="34" spans="1:12" ht="15.75">
      <c r="A34" s="243" t="s">
        <v>43</v>
      </c>
      <c r="B34" s="244"/>
      <c r="C34" s="33">
        <f>C21+C24+C26+C31</f>
        <v>356.57879</v>
      </c>
      <c r="D34" s="33">
        <f>D21+D24+D26+D31</f>
        <v>11676.399</v>
      </c>
      <c r="E34" s="33">
        <f>E21+E24+E26+E31</f>
        <v>7319.38053</v>
      </c>
      <c r="F34" s="33">
        <v>29000</v>
      </c>
      <c r="G34" s="33">
        <v>21750</v>
      </c>
      <c r="H34" s="33">
        <v>13405.457550000001</v>
      </c>
      <c r="I34" s="98">
        <v>0.616342875862069</v>
      </c>
      <c r="J34" s="120">
        <v>0.4622571568965518</v>
      </c>
      <c r="L34" s="148"/>
    </row>
    <row r="35" spans="1:12" ht="15.75">
      <c r="A35" s="243" t="s">
        <v>44</v>
      </c>
      <c r="B35" s="244"/>
      <c r="C35" s="33">
        <f>C34+C19</f>
        <v>7119.19896</v>
      </c>
      <c r="D35" s="33">
        <f>D34+D19</f>
        <v>23419.288200000003</v>
      </c>
      <c r="E35" s="33">
        <f>E34+E19</f>
        <v>17481.30585</v>
      </c>
      <c r="F35" s="33">
        <v>46390</v>
      </c>
      <c r="G35" s="33">
        <v>34792.5</v>
      </c>
      <c r="H35" s="33">
        <v>28658.47814</v>
      </c>
      <c r="I35" s="98">
        <v>0.8236970076884386</v>
      </c>
      <c r="J35" s="120">
        <v>0.617772755766329</v>
      </c>
      <c r="L35" s="148"/>
    </row>
    <row r="36" spans="1:12" ht="15.75">
      <c r="A36" s="54" t="s">
        <v>45</v>
      </c>
      <c r="B36" s="28" t="s">
        <v>46</v>
      </c>
      <c r="C36" s="32"/>
      <c r="D36" s="32"/>
      <c r="E36" s="32"/>
      <c r="F36" s="33">
        <v>47130.659</v>
      </c>
      <c r="G36" s="33">
        <v>35347.994249999996</v>
      </c>
      <c r="H36" s="33">
        <v>40453.346</v>
      </c>
      <c r="I36" s="98">
        <v>1.1444311582120392</v>
      </c>
      <c r="J36" s="120">
        <v>0.8583233686590294</v>
      </c>
      <c r="K36" s="146"/>
      <c r="L36" s="146"/>
    </row>
    <row r="37" spans="1:10" ht="15.75">
      <c r="A37" s="50" t="s">
        <v>3</v>
      </c>
      <c r="B37" s="42" t="s">
        <v>4</v>
      </c>
      <c r="C37" s="43"/>
      <c r="D37" s="43"/>
      <c r="E37" s="43"/>
      <c r="F37" s="246" t="s">
        <v>6</v>
      </c>
      <c r="G37" s="247"/>
      <c r="H37" s="247"/>
      <c r="I37" s="247"/>
      <c r="J37" s="248"/>
    </row>
    <row r="38" spans="1:10" ht="47.25">
      <c r="A38" s="53" t="s">
        <v>47</v>
      </c>
      <c r="B38" s="29" t="s">
        <v>48</v>
      </c>
      <c r="C38" s="30"/>
      <c r="D38" s="30"/>
      <c r="E38" s="30"/>
      <c r="F38" s="34">
        <v>6778.3</v>
      </c>
      <c r="G38" s="46">
        <v>5083.725</v>
      </c>
      <c r="H38" s="46">
        <v>6778.3</v>
      </c>
      <c r="I38" s="99">
        <v>1.3333333333333333</v>
      </c>
      <c r="J38" s="116">
        <v>1</v>
      </c>
    </row>
    <row r="39" spans="1:10" ht="57" customHeight="1">
      <c r="A39" s="55" t="s">
        <v>47</v>
      </c>
      <c r="B39" s="6" t="s">
        <v>49</v>
      </c>
      <c r="C39" s="8"/>
      <c r="D39" s="8"/>
      <c r="E39" s="8"/>
      <c r="F39" s="121">
        <v>5540.5</v>
      </c>
      <c r="G39" s="46">
        <v>4155.375</v>
      </c>
      <c r="H39" s="46">
        <v>4360.4</v>
      </c>
      <c r="I39" s="99">
        <v>1.0493397106157687</v>
      </c>
      <c r="J39" s="116">
        <v>0.7870047829618265</v>
      </c>
    </row>
    <row r="40" spans="1:10" ht="157.5">
      <c r="A40" s="53" t="s">
        <v>50</v>
      </c>
      <c r="B40" s="6" t="s">
        <v>51</v>
      </c>
      <c r="C40" s="30"/>
      <c r="D40" s="30"/>
      <c r="E40" s="30"/>
      <c r="F40" s="34">
        <v>19974.729</v>
      </c>
      <c r="G40" s="46">
        <v>14981.04675</v>
      </c>
      <c r="H40" s="46">
        <v>19974.729</v>
      </c>
      <c r="I40" s="99">
        <v>1.3333333333333333</v>
      </c>
      <c r="J40" s="116">
        <v>1</v>
      </c>
    </row>
    <row r="41" spans="1:10" ht="133.5" customHeight="1">
      <c r="A41" s="53" t="s">
        <v>52</v>
      </c>
      <c r="B41" s="6" t="s">
        <v>53</v>
      </c>
      <c r="C41" s="30"/>
      <c r="D41" s="30"/>
      <c r="E41" s="30"/>
      <c r="F41" s="34">
        <v>8134.796</v>
      </c>
      <c r="G41" s="46">
        <v>6101.097000000001</v>
      </c>
      <c r="H41" s="46">
        <v>8134.795999999999</v>
      </c>
      <c r="I41" s="99">
        <v>1.333333333333333</v>
      </c>
      <c r="J41" s="116">
        <v>1</v>
      </c>
    </row>
    <row r="42" spans="1:10" ht="90" customHeight="1">
      <c r="A42" s="53" t="s">
        <v>54</v>
      </c>
      <c r="B42" s="6" t="s">
        <v>55</v>
      </c>
      <c r="C42" s="30"/>
      <c r="D42" s="30"/>
      <c r="E42" s="30"/>
      <c r="F42" s="34">
        <v>195.121</v>
      </c>
      <c r="G42" s="46">
        <v>146.34075</v>
      </c>
      <c r="H42" s="46">
        <v>195.121</v>
      </c>
      <c r="I42" s="99">
        <v>1.3333333333333333</v>
      </c>
      <c r="J42" s="116">
        <v>1</v>
      </c>
    </row>
    <row r="43" spans="1:10" ht="73.5" customHeight="1">
      <c r="A43" s="136" t="s">
        <v>225</v>
      </c>
      <c r="B43" s="122" t="s">
        <v>216</v>
      </c>
      <c r="C43" s="34">
        <f>'[3]117 ф'!D18/1000</f>
        <v>6467.4</v>
      </c>
      <c r="D43" s="29"/>
      <c r="E43" s="29"/>
      <c r="F43" s="34">
        <v>10</v>
      </c>
      <c r="G43" s="46">
        <v>7.5</v>
      </c>
      <c r="H43" s="46">
        <v>10</v>
      </c>
      <c r="I43" s="99">
        <v>1.3333333333333333</v>
      </c>
      <c r="J43" s="116">
        <v>1</v>
      </c>
    </row>
    <row r="44" spans="1:10" ht="60" customHeight="1">
      <c r="A44" s="137" t="s">
        <v>226</v>
      </c>
      <c r="B44" s="123" t="s">
        <v>217</v>
      </c>
      <c r="C44" s="34"/>
      <c r="D44" s="29"/>
      <c r="E44" s="29"/>
      <c r="F44" s="34">
        <v>2562.8</v>
      </c>
      <c r="G44" s="46">
        <v>1922.1</v>
      </c>
      <c r="H44" s="44">
        <v>1000</v>
      </c>
      <c r="I44" s="99">
        <v>0.5202642942614848</v>
      </c>
      <c r="J44" s="116">
        <v>0.3901982206961136</v>
      </c>
    </row>
    <row r="45" spans="1:10" ht="60" customHeight="1">
      <c r="A45" s="137" t="s">
        <v>227</v>
      </c>
      <c r="B45" s="138" t="s">
        <v>218</v>
      </c>
      <c r="C45" s="34"/>
      <c r="D45" s="29"/>
      <c r="E45" s="29"/>
      <c r="F45" s="34">
        <v>3934.413</v>
      </c>
      <c r="G45" s="46">
        <v>2950.80975</v>
      </c>
      <c r="H45" s="45"/>
      <c r="I45" s="99">
        <v>0</v>
      </c>
      <c r="J45" s="116">
        <v>0</v>
      </c>
    </row>
    <row r="46" spans="1:10" ht="17.25" customHeight="1" hidden="1">
      <c r="A46" s="53" t="s">
        <v>56</v>
      </c>
      <c r="B46" s="35" t="s">
        <v>57</v>
      </c>
      <c r="C46" s="36"/>
      <c r="D46" s="29"/>
      <c r="E46" s="29"/>
      <c r="F46" s="34"/>
      <c r="G46" s="139"/>
      <c r="H46" s="139"/>
      <c r="I46" s="98" t="e">
        <v>#DIV/0!</v>
      </c>
      <c r="J46" s="120" t="e">
        <v>#DIV/0!</v>
      </c>
    </row>
    <row r="47" spans="1:10" ht="16.5" thickBot="1">
      <c r="A47" s="239" t="s">
        <v>58</v>
      </c>
      <c r="B47" s="240"/>
      <c r="C47" s="57">
        <f>C35+C36</f>
        <v>7119.19896</v>
      </c>
      <c r="D47" s="57">
        <f>D35+D36</f>
        <v>23419.288200000003</v>
      </c>
      <c r="E47" s="57">
        <f>E35+E36</f>
        <v>17481.30585</v>
      </c>
      <c r="F47" s="57">
        <v>93520.659</v>
      </c>
      <c r="G47" s="57">
        <v>70140.49424999999</v>
      </c>
      <c r="H47" s="57">
        <v>69111.82414</v>
      </c>
      <c r="I47" s="124">
        <v>0.9853341479697373</v>
      </c>
      <c r="J47" s="125">
        <v>0.7390006109773029</v>
      </c>
    </row>
    <row r="48" spans="6:10" ht="12.75">
      <c r="F48" s="37"/>
      <c r="G48" s="37"/>
      <c r="H48" s="37"/>
      <c r="I48" s="37"/>
      <c r="J48" s="37"/>
    </row>
    <row r="49" spans="6:10" ht="12.75">
      <c r="F49" s="105"/>
      <c r="G49" s="37"/>
      <c r="H49" s="145"/>
      <c r="I49" s="37"/>
      <c r="J49" s="37"/>
    </row>
    <row r="50" spans="5:10" ht="12.75">
      <c r="E50" t="s">
        <v>59</v>
      </c>
      <c r="F50" s="104"/>
      <c r="G50" s="38"/>
      <c r="H50" s="38"/>
      <c r="I50" s="37"/>
      <c r="J50" s="37"/>
    </row>
    <row r="51" spans="6:10" ht="12.75">
      <c r="F51" s="105"/>
      <c r="G51" s="105"/>
      <c r="H51" s="145"/>
      <c r="I51" s="37"/>
      <c r="J51" s="37"/>
    </row>
    <row r="52" spans="6:10" ht="12.75">
      <c r="F52" s="105"/>
      <c r="G52" s="105"/>
      <c r="H52" s="105"/>
      <c r="I52" s="37"/>
      <c r="J52" s="37"/>
    </row>
    <row r="53" spans="6:10" ht="12.75">
      <c r="F53" s="37"/>
      <c r="G53" s="37"/>
      <c r="H53" s="37"/>
      <c r="I53" s="106"/>
      <c r="J53" s="37"/>
    </row>
    <row r="54" spans="6:10" ht="12.75">
      <c r="F54" s="37"/>
      <c r="G54" s="37"/>
      <c r="H54" s="37"/>
      <c r="I54" s="37"/>
      <c r="J54" s="37"/>
    </row>
    <row r="55" spans="6:10" ht="12.75">
      <c r="F55" s="105"/>
      <c r="G55" s="37"/>
      <c r="H55" s="37"/>
      <c r="I55" s="105"/>
      <c r="J55" s="37"/>
    </row>
    <row r="56" spans="6:10" ht="12.75">
      <c r="F56" s="37"/>
      <c r="G56" s="37"/>
      <c r="H56" s="37"/>
      <c r="I56" s="37"/>
      <c r="J56" s="37"/>
    </row>
    <row r="57" spans="6:10" ht="12.75">
      <c r="F57" s="107"/>
      <c r="G57" s="37"/>
      <c r="H57" s="107"/>
      <c r="I57" s="37"/>
      <c r="J57" s="37"/>
    </row>
    <row r="58" spans="6:10" ht="12.75">
      <c r="F58" s="37"/>
      <c r="G58" s="37"/>
      <c r="H58" s="37"/>
      <c r="I58" s="37"/>
      <c r="J58" s="37"/>
    </row>
    <row r="59" spans="6:10" ht="12.75">
      <c r="F59" s="37"/>
      <c r="G59" s="37"/>
      <c r="H59" s="37"/>
      <c r="I59" s="37"/>
      <c r="J59" s="37"/>
    </row>
    <row r="60" spans="6:10" ht="12.75">
      <c r="F60" s="37"/>
      <c r="G60" s="37"/>
      <c r="H60" s="37"/>
      <c r="I60" s="37"/>
      <c r="J60" s="37"/>
    </row>
    <row r="61" spans="6:10" ht="12.75">
      <c r="F61" s="37"/>
      <c r="G61" s="37"/>
      <c r="H61" s="37"/>
      <c r="I61" s="37"/>
      <c r="J61" s="37"/>
    </row>
    <row r="62" spans="6:10" ht="12.75">
      <c r="F62" s="37"/>
      <c r="G62" s="37"/>
      <c r="H62" s="37"/>
      <c r="I62" s="37"/>
      <c r="J62" s="37"/>
    </row>
    <row r="63" spans="6:10" ht="12.75">
      <c r="F63" s="37"/>
      <c r="G63" s="37"/>
      <c r="H63" s="37"/>
      <c r="I63" s="37"/>
      <c r="J63" s="37"/>
    </row>
    <row r="64" spans="6:10" ht="12.75">
      <c r="F64" s="37"/>
      <c r="G64" s="37"/>
      <c r="H64" s="37"/>
      <c r="I64" s="37"/>
      <c r="J64" s="37"/>
    </row>
    <row r="65" spans="6:10" ht="12.75">
      <c r="F65" s="37"/>
      <c r="G65" s="37"/>
      <c r="H65" s="37"/>
      <c r="I65" s="37"/>
      <c r="J65" s="37"/>
    </row>
    <row r="66" spans="6:10" ht="12.75">
      <c r="F66" s="37"/>
      <c r="G66" s="37"/>
      <c r="H66" s="37"/>
      <c r="I66" s="37"/>
      <c r="J66" s="37"/>
    </row>
    <row r="67" spans="6:10" ht="12.75">
      <c r="F67" s="37"/>
      <c r="G67" s="37"/>
      <c r="H67" s="37"/>
      <c r="I67" s="37"/>
      <c r="J67" s="37"/>
    </row>
    <row r="68" spans="6:10" ht="12.75">
      <c r="F68" s="37"/>
      <c r="G68" s="37"/>
      <c r="H68" s="37"/>
      <c r="I68" s="37"/>
      <c r="J68" s="37"/>
    </row>
    <row r="69" spans="6:10" ht="12.75">
      <c r="F69" s="37"/>
      <c r="G69" s="37"/>
      <c r="H69" s="37"/>
      <c r="I69" s="37"/>
      <c r="J69" s="37"/>
    </row>
    <row r="70" spans="6:10" ht="12.75">
      <c r="F70" s="37"/>
      <c r="G70" s="37"/>
      <c r="H70" s="37"/>
      <c r="I70" s="37"/>
      <c r="J70" s="37"/>
    </row>
  </sheetData>
  <sheetProtection/>
  <mergeCells count="11">
    <mergeCell ref="H2:J2"/>
    <mergeCell ref="F37:J37"/>
    <mergeCell ref="G3:J3"/>
    <mergeCell ref="A5:J5"/>
    <mergeCell ref="A7:J7"/>
    <mergeCell ref="F20:J20"/>
    <mergeCell ref="F27:J27"/>
    <mergeCell ref="A47:B47"/>
    <mergeCell ref="A19:B19"/>
    <mergeCell ref="A34:B34"/>
    <mergeCell ref="A35:B3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8" r:id="rId1"/>
  <rowBreaks count="3" manualBreakCount="3">
    <brk id="19" max="9" man="1"/>
    <brk id="26" max="9" man="1"/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92"/>
  <sheetViews>
    <sheetView tabSelected="1" workbookViewId="0" topLeftCell="A7">
      <pane xSplit="5" ySplit="4" topLeftCell="H25" activePane="bottomRight" state="frozen"/>
      <selection pane="topLeft" activeCell="A7" sqref="A7"/>
      <selection pane="topRight" activeCell="F7" sqref="F7"/>
      <selection pane="bottomLeft" activeCell="A11" sqref="A11"/>
      <selection pane="bottomRight" activeCell="J14" sqref="J14"/>
    </sheetView>
  </sheetViews>
  <sheetFormatPr defaultColWidth="9.00390625" defaultRowHeight="12.75"/>
  <cols>
    <col min="1" max="1" width="5.875" style="0" customWidth="1"/>
    <col min="2" max="2" width="68.25390625" style="0" customWidth="1"/>
    <col min="3" max="3" width="8.625" style="0" customWidth="1"/>
    <col min="4" max="4" width="8.125" style="0" customWidth="1"/>
    <col min="5" max="5" width="8.25390625" style="0" customWidth="1"/>
    <col min="6" max="6" width="10.75390625" style="0" customWidth="1"/>
    <col min="7" max="7" width="7.125" style="14" customWidth="1"/>
    <col min="8" max="8" width="12.875" style="0" customWidth="1"/>
    <col min="9" max="9" width="14.00390625" style="133" customWidth="1"/>
    <col min="10" max="10" width="19.375" style="0" customWidth="1"/>
    <col min="11" max="11" width="12.00390625" style="0" customWidth="1"/>
    <col min="12" max="12" width="11.25390625" style="0" customWidth="1"/>
  </cols>
  <sheetData>
    <row r="1" spans="7:12" ht="15.75">
      <c r="G1" s="12"/>
      <c r="I1" s="132"/>
      <c r="K1" s="245" t="s">
        <v>212</v>
      </c>
      <c r="L1" s="245"/>
    </row>
    <row r="2" spans="7:12" ht="15.75">
      <c r="G2" s="12"/>
      <c r="H2" s="2"/>
      <c r="I2" s="132"/>
      <c r="J2" s="254" t="s">
        <v>213</v>
      </c>
      <c r="K2" s="254"/>
      <c r="L2" s="254"/>
    </row>
    <row r="3" spans="6:12" ht="15.75">
      <c r="F3" s="255"/>
      <c r="G3" s="255"/>
      <c r="H3" s="255"/>
      <c r="I3" s="132"/>
      <c r="J3" s="254" t="s">
        <v>214</v>
      </c>
      <c r="K3" s="254"/>
      <c r="L3" s="254"/>
    </row>
    <row r="5" spans="1:12" ht="29.25" customHeight="1">
      <c r="A5" s="252" t="s">
        <v>60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</row>
    <row r="6" spans="1:12" ht="30" customHeight="1">
      <c r="A6" s="252" t="s">
        <v>61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</row>
    <row r="7" spans="1:12" ht="18.75">
      <c r="A7" s="253" t="s">
        <v>203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</row>
    <row r="8" spans="1:9" ht="18.75">
      <c r="A8" s="13"/>
      <c r="B8" s="13"/>
      <c r="C8" s="13"/>
      <c r="D8" s="13"/>
      <c r="E8" s="13"/>
      <c r="F8" s="13"/>
      <c r="G8" s="13"/>
      <c r="H8" s="13"/>
      <c r="I8" s="132"/>
    </row>
    <row r="9" ht="13.5" thickBot="1"/>
    <row r="10" spans="1:12" ht="81" customHeight="1">
      <c r="A10" s="167" t="s">
        <v>204</v>
      </c>
      <c r="B10" s="168" t="s">
        <v>62</v>
      </c>
      <c r="C10" s="168" t="s">
        <v>63</v>
      </c>
      <c r="D10" s="168" t="s">
        <v>64</v>
      </c>
      <c r="E10" s="168" t="s">
        <v>65</v>
      </c>
      <c r="F10" s="168" t="s">
        <v>66</v>
      </c>
      <c r="G10" s="168" t="s">
        <v>67</v>
      </c>
      <c r="H10" s="169" t="s">
        <v>211</v>
      </c>
      <c r="I10" s="170" t="s">
        <v>230</v>
      </c>
      <c r="J10" s="171" t="s">
        <v>209</v>
      </c>
      <c r="K10" s="171" t="s">
        <v>233</v>
      </c>
      <c r="L10" s="172" t="s">
        <v>210</v>
      </c>
    </row>
    <row r="11" spans="1:12" s="15" customFormat="1" ht="17.25" thickBot="1">
      <c r="A11" s="180">
        <v>1</v>
      </c>
      <c r="B11" s="181" t="s">
        <v>68</v>
      </c>
      <c r="C11" s="182" t="s">
        <v>69</v>
      </c>
      <c r="D11" s="183"/>
      <c r="E11" s="184"/>
      <c r="F11" s="185"/>
      <c r="G11" s="186"/>
      <c r="H11" s="187"/>
      <c r="I11" s="188"/>
      <c r="J11" s="188"/>
      <c r="K11" s="189"/>
      <c r="L11" s="190"/>
    </row>
    <row r="12" spans="1:12" s="9" customFormat="1" ht="16.5" thickBot="1">
      <c r="A12" s="199"/>
      <c r="B12" s="163" t="s">
        <v>70</v>
      </c>
      <c r="C12" s="200" t="s">
        <v>69</v>
      </c>
      <c r="D12" s="200" t="str">
        <f>'[2]прил 5'!C11</f>
        <v>01</v>
      </c>
      <c r="E12" s="201" t="s">
        <v>71</v>
      </c>
      <c r="F12" s="201"/>
      <c r="G12" s="202"/>
      <c r="H12" s="203">
        <v>20165.873</v>
      </c>
      <c r="I12" s="203">
        <v>15124.40475</v>
      </c>
      <c r="J12" s="203">
        <v>12385.90464</v>
      </c>
      <c r="K12" s="108">
        <v>0.8189350156078044</v>
      </c>
      <c r="L12" s="109">
        <v>0.6142012617058533</v>
      </c>
    </row>
    <row r="13" spans="1:12" s="9" customFormat="1" ht="49.5" customHeight="1">
      <c r="A13" s="191"/>
      <c r="B13" s="192" t="s">
        <v>72</v>
      </c>
      <c r="C13" s="193" t="s">
        <v>69</v>
      </c>
      <c r="D13" s="193" t="s">
        <v>73</v>
      </c>
      <c r="E13" s="194" t="s">
        <v>74</v>
      </c>
      <c r="F13" s="194"/>
      <c r="G13" s="195"/>
      <c r="H13" s="196">
        <v>1152.97</v>
      </c>
      <c r="I13" s="196">
        <v>864.7275</v>
      </c>
      <c r="J13" s="196">
        <v>781.8912699999998</v>
      </c>
      <c r="K13" s="197">
        <v>0.904205394184873</v>
      </c>
      <c r="L13" s="198">
        <v>0.6781540456386548</v>
      </c>
    </row>
    <row r="14" spans="1:12" ht="48.75" customHeight="1">
      <c r="A14" s="174"/>
      <c r="B14" s="22" t="s">
        <v>75</v>
      </c>
      <c r="C14" s="25" t="s">
        <v>69</v>
      </c>
      <c r="D14" s="25" t="s">
        <v>73</v>
      </c>
      <c r="E14" s="18" t="s">
        <v>74</v>
      </c>
      <c r="F14" s="18" t="s">
        <v>76</v>
      </c>
      <c r="G14" s="39"/>
      <c r="H14" s="21">
        <v>1152.97</v>
      </c>
      <c r="I14" s="21">
        <v>864.7275</v>
      </c>
      <c r="J14" s="21">
        <v>781.8912699999998</v>
      </c>
      <c r="K14" s="99">
        <v>0.904205394184873</v>
      </c>
      <c r="L14" s="116">
        <v>0.6781540456386548</v>
      </c>
    </row>
    <row r="15" spans="1:12" ht="19.5" customHeight="1">
      <c r="A15" s="174"/>
      <c r="B15" s="16" t="s">
        <v>77</v>
      </c>
      <c r="C15" s="25" t="s">
        <v>69</v>
      </c>
      <c r="D15" s="25" t="s">
        <v>73</v>
      </c>
      <c r="E15" s="18" t="s">
        <v>74</v>
      </c>
      <c r="F15" s="17" t="s">
        <v>78</v>
      </c>
      <c r="G15" s="100"/>
      <c r="H15" s="21">
        <v>971.4</v>
      </c>
      <c r="I15" s="21">
        <v>728.55</v>
      </c>
      <c r="J15" s="21">
        <v>609.8576699999999</v>
      </c>
      <c r="K15" s="99">
        <v>0.8370841671813875</v>
      </c>
      <c r="L15" s="116">
        <v>0.6278131253860406</v>
      </c>
    </row>
    <row r="16" spans="1:12" ht="15.75">
      <c r="A16" s="174"/>
      <c r="B16" s="16" t="s">
        <v>79</v>
      </c>
      <c r="C16" s="25" t="s">
        <v>69</v>
      </c>
      <c r="D16" s="25" t="s">
        <v>73</v>
      </c>
      <c r="E16" s="18" t="s">
        <v>74</v>
      </c>
      <c r="F16" s="17" t="s">
        <v>78</v>
      </c>
      <c r="G16" s="100">
        <v>500</v>
      </c>
      <c r="H16" s="21">
        <v>971.4</v>
      </c>
      <c r="I16" s="92">
        <v>728.55</v>
      </c>
      <c r="J16" s="46">
        <v>609.8576699999999</v>
      </c>
      <c r="K16" s="99">
        <v>0.8370841671813875</v>
      </c>
      <c r="L16" s="116">
        <v>0.6278131253860406</v>
      </c>
    </row>
    <row r="17" spans="1:12" ht="16.5" thickBot="1">
      <c r="A17" s="179"/>
      <c r="B17" s="130" t="s">
        <v>79</v>
      </c>
      <c r="C17" s="159" t="s">
        <v>69</v>
      </c>
      <c r="D17" s="159" t="s">
        <v>73</v>
      </c>
      <c r="E17" s="185" t="s">
        <v>74</v>
      </c>
      <c r="F17" s="185" t="s">
        <v>80</v>
      </c>
      <c r="G17" s="186">
        <v>500</v>
      </c>
      <c r="H17" s="161">
        <v>181.57</v>
      </c>
      <c r="I17" s="117">
        <v>136.1775</v>
      </c>
      <c r="J17" s="88">
        <v>172.03359999999998</v>
      </c>
      <c r="K17" s="118">
        <v>1.263304143489196</v>
      </c>
      <c r="L17" s="119">
        <v>0.947478107616897</v>
      </c>
    </row>
    <row r="18" spans="1:12" s="9" customFormat="1" ht="47.25" customHeight="1" thickBot="1">
      <c r="A18" s="199"/>
      <c r="B18" s="163" t="s">
        <v>81</v>
      </c>
      <c r="C18" s="200" t="s">
        <v>69</v>
      </c>
      <c r="D18" s="200" t="s">
        <v>73</v>
      </c>
      <c r="E18" s="201" t="s">
        <v>82</v>
      </c>
      <c r="F18" s="201"/>
      <c r="G18" s="202"/>
      <c r="H18" s="210">
        <v>8410.33999</v>
      </c>
      <c r="I18" s="210">
        <v>6307.7549925</v>
      </c>
      <c r="J18" s="210">
        <v>5185.659960000001</v>
      </c>
      <c r="K18" s="108">
        <v>0.8221086529463836</v>
      </c>
      <c r="L18" s="109">
        <v>0.6165814897097877</v>
      </c>
    </row>
    <row r="19" spans="1:12" ht="51.75" customHeight="1">
      <c r="A19" s="204"/>
      <c r="B19" s="205" t="s">
        <v>75</v>
      </c>
      <c r="C19" s="206" t="s">
        <v>69</v>
      </c>
      <c r="D19" s="206" t="s">
        <v>73</v>
      </c>
      <c r="E19" s="207" t="s">
        <v>82</v>
      </c>
      <c r="F19" s="207" t="s">
        <v>76</v>
      </c>
      <c r="G19" s="208"/>
      <c r="H19" s="209">
        <v>7101.227</v>
      </c>
      <c r="I19" s="209">
        <v>5325.92025</v>
      </c>
      <c r="J19" s="209">
        <v>4182.1399</v>
      </c>
      <c r="K19" s="114">
        <v>0.7852426817694088</v>
      </c>
      <c r="L19" s="115">
        <v>0.5889320113270566</v>
      </c>
    </row>
    <row r="20" spans="1:12" ht="15.75">
      <c r="A20" s="174"/>
      <c r="B20" s="16" t="s">
        <v>83</v>
      </c>
      <c r="C20" s="25" t="s">
        <v>69</v>
      </c>
      <c r="D20" s="25" t="s">
        <v>73</v>
      </c>
      <c r="E20" s="18" t="s">
        <v>82</v>
      </c>
      <c r="F20" s="17" t="s">
        <v>80</v>
      </c>
      <c r="G20" s="100"/>
      <c r="H20" s="21">
        <v>6196.027</v>
      </c>
      <c r="I20" s="21">
        <v>4647.0202500000005</v>
      </c>
      <c r="J20" s="21">
        <v>3951.8741200000004</v>
      </c>
      <c r="K20" s="99">
        <v>0.8504103505897139</v>
      </c>
      <c r="L20" s="116">
        <v>0.6378077629422855</v>
      </c>
    </row>
    <row r="21" spans="1:12" ht="15.75">
      <c r="A21" s="174"/>
      <c r="B21" s="16" t="s">
        <v>79</v>
      </c>
      <c r="C21" s="25" t="s">
        <v>69</v>
      </c>
      <c r="D21" s="25" t="s">
        <v>73</v>
      </c>
      <c r="E21" s="18" t="s">
        <v>82</v>
      </c>
      <c r="F21" s="17" t="s">
        <v>80</v>
      </c>
      <c r="G21" s="100">
        <v>500</v>
      </c>
      <c r="H21" s="21">
        <v>6196.027</v>
      </c>
      <c r="I21" s="92">
        <v>4647.0202500000005</v>
      </c>
      <c r="J21" s="46">
        <v>3951.8741200000004</v>
      </c>
      <c r="K21" s="99">
        <v>0.8504103505897139</v>
      </c>
      <c r="L21" s="116">
        <v>0.6378077629422855</v>
      </c>
    </row>
    <row r="22" spans="1:12" ht="33" customHeight="1">
      <c r="A22" s="174"/>
      <c r="B22" s="19" t="s">
        <v>84</v>
      </c>
      <c r="C22" s="25" t="s">
        <v>69</v>
      </c>
      <c r="D22" s="25" t="s">
        <v>73</v>
      </c>
      <c r="E22" s="18" t="s">
        <v>82</v>
      </c>
      <c r="F22" s="17" t="s">
        <v>85</v>
      </c>
      <c r="G22" s="100"/>
      <c r="H22" s="21">
        <v>905.2</v>
      </c>
      <c r="I22" s="21">
        <v>678.9</v>
      </c>
      <c r="J22" s="21">
        <v>230.26578</v>
      </c>
      <c r="K22" s="99">
        <v>0.33917481219619977</v>
      </c>
      <c r="L22" s="116">
        <v>0.2543811091471498</v>
      </c>
    </row>
    <row r="23" spans="1:12" ht="17.25" customHeight="1">
      <c r="A23" s="174"/>
      <c r="B23" s="16" t="s">
        <v>79</v>
      </c>
      <c r="C23" s="25" t="s">
        <v>69</v>
      </c>
      <c r="D23" s="25" t="s">
        <v>73</v>
      </c>
      <c r="E23" s="18" t="s">
        <v>82</v>
      </c>
      <c r="F23" s="17" t="s">
        <v>85</v>
      </c>
      <c r="G23" s="100">
        <v>500</v>
      </c>
      <c r="H23" s="21">
        <v>905.2</v>
      </c>
      <c r="I23" s="92">
        <v>678.9</v>
      </c>
      <c r="J23" s="46">
        <v>230.26578</v>
      </c>
      <c r="K23" s="99">
        <v>0.33917481219619977</v>
      </c>
      <c r="L23" s="116">
        <v>0.2543811091471498</v>
      </c>
    </row>
    <row r="24" spans="1:12" ht="24" customHeight="1">
      <c r="A24" s="174"/>
      <c r="B24" s="16" t="s">
        <v>86</v>
      </c>
      <c r="C24" s="25" t="s">
        <v>69</v>
      </c>
      <c r="D24" s="25" t="s">
        <v>73</v>
      </c>
      <c r="E24" s="18" t="s">
        <v>82</v>
      </c>
      <c r="F24" s="20" t="s">
        <v>87</v>
      </c>
      <c r="G24" s="17"/>
      <c r="H24" s="21">
        <v>1052.534</v>
      </c>
      <c r="I24" s="21">
        <v>789.4005000000001</v>
      </c>
      <c r="J24" s="21">
        <v>811.08581</v>
      </c>
      <c r="K24" s="99">
        <v>1.0274706058584964</v>
      </c>
      <c r="L24" s="116">
        <v>0.7706029543938723</v>
      </c>
    </row>
    <row r="25" spans="1:12" ht="15.75">
      <c r="A25" s="174"/>
      <c r="B25" s="16" t="s">
        <v>57</v>
      </c>
      <c r="C25" s="25" t="s">
        <v>69</v>
      </c>
      <c r="D25" s="25" t="s">
        <v>73</v>
      </c>
      <c r="E25" s="18" t="s">
        <v>82</v>
      </c>
      <c r="F25" s="20" t="s">
        <v>87</v>
      </c>
      <c r="G25" s="17" t="s">
        <v>88</v>
      </c>
      <c r="H25" s="21">
        <v>1052.534</v>
      </c>
      <c r="I25" s="92">
        <v>789.4005000000001</v>
      </c>
      <c r="J25" s="46">
        <v>811.08581</v>
      </c>
      <c r="K25" s="99">
        <v>1.0274706058584964</v>
      </c>
      <c r="L25" s="116">
        <v>0.7706029543938723</v>
      </c>
    </row>
    <row r="26" spans="1:12" ht="15.75">
      <c r="A26" s="174"/>
      <c r="B26" s="16" t="s">
        <v>89</v>
      </c>
      <c r="C26" s="25" t="s">
        <v>69</v>
      </c>
      <c r="D26" s="25" t="s">
        <v>73</v>
      </c>
      <c r="E26" s="18" t="s">
        <v>82</v>
      </c>
      <c r="F26" s="20" t="s">
        <v>87</v>
      </c>
      <c r="G26" s="17"/>
      <c r="H26" s="21">
        <v>256.57899</v>
      </c>
      <c r="I26" s="21">
        <v>192.43424249999998</v>
      </c>
      <c r="J26" s="21">
        <v>192.43425</v>
      </c>
      <c r="K26" s="99">
        <v>1.0000000389743526</v>
      </c>
      <c r="L26" s="116">
        <v>0.7500000292307644</v>
      </c>
    </row>
    <row r="27" spans="1:12" ht="16.5" thickBot="1">
      <c r="A27" s="179"/>
      <c r="B27" s="158" t="s">
        <v>57</v>
      </c>
      <c r="C27" s="159" t="s">
        <v>69</v>
      </c>
      <c r="D27" s="159" t="s">
        <v>73</v>
      </c>
      <c r="E27" s="185" t="s">
        <v>82</v>
      </c>
      <c r="F27" s="160" t="s">
        <v>87</v>
      </c>
      <c r="G27" s="211" t="s">
        <v>88</v>
      </c>
      <c r="H27" s="161">
        <v>256.57899</v>
      </c>
      <c r="I27" s="117">
        <v>192.43424249999998</v>
      </c>
      <c r="J27" s="88">
        <v>192.43425</v>
      </c>
      <c r="K27" s="118">
        <v>1.0000000389743526</v>
      </c>
      <c r="L27" s="119">
        <v>0.7500000292307644</v>
      </c>
    </row>
    <row r="28" spans="1:12" ht="95.25" thickBot="1">
      <c r="A28" s="212" t="s">
        <v>204</v>
      </c>
      <c r="B28" s="213" t="s">
        <v>62</v>
      </c>
      <c r="C28" s="213" t="s">
        <v>63</v>
      </c>
      <c r="D28" s="213" t="s">
        <v>64</v>
      </c>
      <c r="E28" s="213" t="s">
        <v>65</v>
      </c>
      <c r="F28" s="213" t="s">
        <v>66</v>
      </c>
      <c r="G28" s="213" t="s">
        <v>67</v>
      </c>
      <c r="H28" s="202" t="s">
        <v>211</v>
      </c>
      <c r="I28" s="202" t="s">
        <v>230</v>
      </c>
      <c r="J28" s="63" t="s">
        <v>209</v>
      </c>
      <c r="K28" s="63" t="s">
        <v>233</v>
      </c>
      <c r="L28" s="64" t="s">
        <v>210</v>
      </c>
    </row>
    <row r="29" spans="1:12" ht="16.5" thickBot="1">
      <c r="A29" s="199"/>
      <c r="B29" s="163" t="s">
        <v>91</v>
      </c>
      <c r="C29" s="200" t="s">
        <v>69</v>
      </c>
      <c r="D29" s="200" t="s">
        <v>73</v>
      </c>
      <c r="E29" s="201" t="s">
        <v>92</v>
      </c>
      <c r="F29" s="201"/>
      <c r="G29" s="202"/>
      <c r="H29" s="210">
        <v>300</v>
      </c>
      <c r="I29" s="210">
        <v>225</v>
      </c>
      <c r="J29" s="210">
        <v>0</v>
      </c>
      <c r="K29" s="108">
        <v>0</v>
      </c>
      <c r="L29" s="109">
        <v>0</v>
      </c>
    </row>
    <row r="30" spans="1:12" s="9" customFormat="1" ht="15.75">
      <c r="A30" s="204"/>
      <c r="B30" s="215" t="s">
        <v>91</v>
      </c>
      <c r="C30" s="206" t="s">
        <v>69</v>
      </c>
      <c r="D30" s="206" t="s">
        <v>73</v>
      </c>
      <c r="E30" s="216" t="s">
        <v>92</v>
      </c>
      <c r="F30" s="216" t="s">
        <v>93</v>
      </c>
      <c r="G30" s="238"/>
      <c r="H30" s="209">
        <v>300</v>
      </c>
      <c r="I30" s="209">
        <v>225</v>
      </c>
      <c r="J30" s="209">
        <v>0</v>
      </c>
      <c r="K30" s="114">
        <v>0</v>
      </c>
      <c r="L30" s="115">
        <v>0</v>
      </c>
    </row>
    <row r="31" spans="1:12" ht="15.75">
      <c r="A31" s="174"/>
      <c r="B31" s="16" t="s">
        <v>94</v>
      </c>
      <c r="C31" s="25" t="s">
        <v>69</v>
      </c>
      <c r="D31" s="25" t="s">
        <v>73</v>
      </c>
      <c r="E31" s="17" t="s">
        <v>92</v>
      </c>
      <c r="F31" s="17" t="s">
        <v>95</v>
      </c>
      <c r="G31" s="100"/>
      <c r="H31" s="21">
        <v>300</v>
      </c>
      <c r="I31" s="21">
        <v>225</v>
      </c>
      <c r="J31" s="21">
        <v>0</v>
      </c>
      <c r="K31" s="99">
        <v>0</v>
      </c>
      <c r="L31" s="116">
        <v>0</v>
      </c>
    </row>
    <row r="32" spans="1:12" ht="20.25" customHeight="1" thickBot="1">
      <c r="A32" s="179"/>
      <c r="B32" s="158" t="s">
        <v>96</v>
      </c>
      <c r="C32" s="159" t="s">
        <v>69</v>
      </c>
      <c r="D32" s="159" t="s">
        <v>73</v>
      </c>
      <c r="E32" s="211" t="s">
        <v>92</v>
      </c>
      <c r="F32" s="211" t="s">
        <v>95</v>
      </c>
      <c r="G32" s="211" t="s">
        <v>97</v>
      </c>
      <c r="H32" s="161">
        <v>300</v>
      </c>
      <c r="I32" s="117">
        <v>225</v>
      </c>
      <c r="J32" s="214">
        <v>0</v>
      </c>
      <c r="K32" s="118">
        <v>0</v>
      </c>
      <c r="L32" s="119">
        <v>0</v>
      </c>
    </row>
    <row r="33" spans="1:12" ht="24.75" customHeight="1" thickBot="1">
      <c r="A33" s="199"/>
      <c r="B33" s="217" t="s">
        <v>98</v>
      </c>
      <c r="C33" s="200" t="s">
        <v>69</v>
      </c>
      <c r="D33" s="200" t="s">
        <v>73</v>
      </c>
      <c r="E33" s="218" t="s">
        <v>99</v>
      </c>
      <c r="F33" s="218"/>
      <c r="G33" s="218"/>
      <c r="H33" s="210">
        <v>10302.56301</v>
      </c>
      <c r="I33" s="210">
        <v>7726.922257499999</v>
      </c>
      <c r="J33" s="210">
        <v>6418.35341</v>
      </c>
      <c r="K33" s="108">
        <v>0.8306481152660931</v>
      </c>
      <c r="L33" s="109">
        <v>0.6229860864495698</v>
      </c>
    </row>
    <row r="34" spans="1:12" ht="48.75" customHeight="1">
      <c r="A34" s="191"/>
      <c r="B34" s="215" t="s">
        <v>75</v>
      </c>
      <c r="C34" s="206" t="s">
        <v>69</v>
      </c>
      <c r="D34" s="206" t="s">
        <v>73</v>
      </c>
      <c r="E34" s="216" t="s">
        <v>99</v>
      </c>
      <c r="F34" s="216" t="s">
        <v>76</v>
      </c>
      <c r="G34" s="216"/>
      <c r="H34" s="209">
        <v>8590.17</v>
      </c>
      <c r="I34" s="209">
        <v>6442.6275</v>
      </c>
      <c r="J34" s="209">
        <v>5476.19685</v>
      </c>
      <c r="K34" s="114">
        <v>0.8499943307291941</v>
      </c>
      <c r="L34" s="115">
        <v>0.6374957480468955</v>
      </c>
    </row>
    <row r="35" spans="1:12" ht="24.75" customHeight="1">
      <c r="A35" s="174"/>
      <c r="B35" s="22" t="s">
        <v>100</v>
      </c>
      <c r="C35" s="25" t="s">
        <v>69</v>
      </c>
      <c r="D35" s="25" t="s">
        <v>73</v>
      </c>
      <c r="E35" s="17" t="s">
        <v>99</v>
      </c>
      <c r="F35" s="18" t="s">
        <v>101</v>
      </c>
      <c r="G35" s="18"/>
      <c r="H35" s="21">
        <v>8590.17</v>
      </c>
      <c r="I35" s="21">
        <v>6442.6275</v>
      </c>
      <c r="J35" s="21">
        <v>5476.19685</v>
      </c>
      <c r="K35" s="99">
        <v>0.8499943307291941</v>
      </c>
      <c r="L35" s="116">
        <v>0.6374957480468955</v>
      </c>
    </row>
    <row r="36" spans="1:12" ht="24.75" customHeight="1">
      <c r="A36" s="174"/>
      <c r="B36" s="22" t="s">
        <v>102</v>
      </c>
      <c r="C36" s="25" t="s">
        <v>69</v>
      </c>
      <c r="D36" s="25" t="s">
        <v>73</v>
      </c>
      <c r="E36" s="17" t="s">
        <v>99</v>
      </c>
      <c r="F36" s="18" t="s">
        <v>101</v>
      </c>
      <c r="G36" s="18" t="s">
        <v>103</v>
      </c>
      <c r="H36" s="21">
        <v>8590.17</v>
      </c>
      <c r="I36" s="92">
        <v>6442.6275</v>
      </c>
      <c r="J36" s="46">
        <v>5476.19685</v>
      </c>
      <c r="K36" s="99">
        <v>0.8499943307291941</v>
      </c>
      <c r="L36" s="116">
        <v>0.6374957480468955</v>
      </c>
    </row>
    <row r="37" spans="1:12" ht="36.75" customHeight="1">
      <c r="A37" s="174"/>
      <c r="B37" s="16" t="s">
        <v>104</v>
      </c>
      <c r="C37" s="25" t="s">
        <v>69</v>
      </c>
      <c r="D37" s="25" t="s">
        <v>73</v>
      </c>
      <c r="E37" s="17" t="s">
        <v>99</v>
      </c>
      <c r="F37" s="17" t="s">
        <v>105</v>
      </c>
      <c r="G37" s="17"/>
      <c r="H37" s="21">
        <v>1712.39301</v>
      </c>
      <c r="I37" s="21">
        <v>1284.2947574999998</v>
      </c>
      <c r="J37" s="21">
        <v>942.1565599999999</v>
      </c>
      <c r="K37" s="99">
        <v>0.7335983850264997</v>
      </c>
      <c r="L37" s="116">
        <v>0.5501987887698747</v>
      </c>
    </row>
    <row r="38" spans="1:12" ht="36.75" customHeight="1">
      <c r="A38" s="174"/>
      <c r="B38" s="19" t="s">
        <v>106</v>
      </c>
      <c r="C38" s="25" t="s">
        <v>69</v>
      </c>
      <c r="D38" s="25" t="s">
        <v>73</v>
      </c>
      <c r="E38" s="17" t="s">
        <v>99</v>
      </c>
      <c r="F38" s="17" t="s">
        <v>107</v>
      </c>
      <c r="G38" s="17"/>
      <c r="H38" s="21">
        <v>800</v>
      </c>
      <c r="I38" s="21">
        <v>600</v>
      </c>
      <c r="J38" s="21">
        <v>277.41608</v>
      </c>
      <c r="K38" s="99">
        <v>0.46236013333333337</v>
      </c>
      <c r="L38" s="116">
        <v>0.3467701</v>
      </c>
    </row>
    <row r="39" spans="1:12" ht="18.75" customHeight="1">
      <c r="A39" s="174"/>
      <c r="B39" s="16" t="s">
        <v>79</v>
      </c>
      <c r="C39" s="25" t="s">
        <v>69</v>
      </c>
      <c r="D39" s="25" t="s">
        <v>73</v>
      </c>
      <c r="E39" s="17" t="s">
        <v>99</v>
      </c>
      <c r="F39" s="17" t="s">
        <v>107</v>
      </c>
      <c r="G39" s="17" t="s">
        <v>90</v>
      </c>
      <c r="H39" s="21">
        <v>800</v>
      </c>
      <c r="I39" s="92">
        <v>600</v>
      </c>
      <c r="J39" s="46">
        <v>277.41608</v>
      </c>
      <c r="K39" s="99">
        <v>0.46236013333333337</v>
      </c>
      <c r="L39" s="116">
        <v>0.3467701</v>
      </c>
    </row>
    <row r="40" spans="1:12" ht="21" customHeight="1">
      <c r="A40" s="174"/>
      <c r="B40" s="16" t="s">
        <v>108</v>
      </c>
      <c r="C40" s="25" t="s">
        <v>69</v>
      </c>
      <c r="D40" s="25" t="s">
        <v>73</v>
      </c>
      <c r="E40" s="17" t="s">
        <v>99</v>
      </c>
      <c r="F40" s="17" t="s">
        <v>109</v>
      </c>
      <c r="G40" s="17"/>
      <c r="H40" s="21">
        <v>912.39301</v>
      </c>
      <c r="I40" s="21">
        <v>684.2947575</v>
      </c>
      <c r="J40" s="21">
        <v>664.7404799999999</v>
      </c>
      <c r="K40" s="99">
        <v>0.9714241892317873</v>
      </c>
      <c r="L40" s="116">
        <v>0.7285681419238405</v>
      </c>
    </row>
    <row r="41" spans="1:12" s="9" customFormat="1" ht="16.5" customHeight="1" thickBot="1">
      <c r="A41" s="179"/>
      <c r="B41" s="158" t="s">
        <v>79</v>
      </c>
      <c r="C41" s="159" t="s">
        <v>69</v>
      </c>
      <c r="D41" s="159" t="s">
        <v>73</v>
      </c>
      <c r="E41" s="211" t="s">
        <v>99</v>
      </c>
      <c r="F41" s="185" t="s">
        <v>109</v>
      </c>
      <c r="G41" s="185" t="s">
        <v>90</v>
      </c>
      <c r="H41" s="161">
        <v>912.39301</v>
      </c>
      <c r="I41" s="161">
        <v>684.2947575</v>
      </c>
      <c r="J41" s="161">
        <v>664.7404799999999</v>
      </c>
      <c r="K41" s="118">
        <v>0.9714241892317873</v>
      </c>
      <c r="L41" s="119">
        <v>0.7285681419238405</v>
      </c>
    </row>
    <row r="42" spans="1:12" ht="16.5" thickBot="1">
      <c r="A42" s="199"/>
      <c r="B42" s="163" t="s">
        <v>110</v>
      </c>
      <c r="C42" s="200" t="s">
        <v>69</v>
      </c>
      <c r="D42" s="200" t="s">
        <v>111</v>
      </c>
      <c r="E42" s="201" t="s">
        <v>71</v>
      </c>
      <c r="F42" s="201"/>
      <c r="G42" s="202"/>
      <c r="H42" s="210">
        <v>195.121</v>
      </c>
      <c r="I42" s="210">
        <v>146.34075</v>
      </c>
      <c r="J42" s="210">
        <v>116.57569000000001</v>
      </c>
      <c r="K42" s="108">
        <v>0.7966044317799382</v>
      </c>
      <c r="L42" s="109">
        <v>0.5974533238349538</v>
      </c>
    </row>
    <row r="43" spans="1:12" ht="15.75">
      <c r="A43" s="204"/>
      <c r="B43" s="205" t="s">
        <v>112</v>
      </c>
      <c r="C43" s="206" t="s">
        <v>69</v>
      </c>
      <c r="D43" s="206" t="s">
        <v>111</v>
      </c>
      <c r="E43" s="207" t="s">
        <v>74</v>
      </c>
      <c r="F43" s="207"/>
      <c r="G43" s="208"/>
      <c r="H43" s="209">
        <v>195.121</v>
      </c>
      <c r="I43" s="209">
        <v>146.34075</v>
      </c>
      <c r="J43" s="209">
        <v>116.57569000000001</v>
      </c>
      <c r="K43" s="114">
        <v>0.7966044317799382</v>
      </c>
      <c r="L43" s="115">
        <v>0.5974533238349538</v>
      </c>
    </row>
    <row r="44" spans="1:12" ht="15.75">
      <c r="A44" s="174"/>
      <c r="B44" s="16" t="s">
        <v>113</v>
      </c>
      <c r="C44" s="25" t="s">
        <v>69</v>
      </c>
      <c r="D44" s="25" t="s">
        <v>111</v>
      </c>
      <c r="E44" s="20" t="s">
        <v>74</v>
      </c>
      <c r="F44" s="17" t="s">
        <v>114</v>
      </c>
      <c r="G44" s="100"/>
      <c r="H44" s="21">
        <v>195.121</v>
      </c>
      <c r="I44" s="21">
        <v>146.34075</v>
      </c>
      <c r="J44" s="21">
        <v>116.57569000000001</v>
      </c>
      <c r="K44" s="99">
        <v>0.7966044317799382</v>
      </c>
      <c r="L44" s="116">
        <v>0.5974533238349538</v>
      </c>
    </row>
    <row r="45" spans="1:12" ht="31.5">
      <c r="A45" s="174"/>
      <c r="B45" s="16" t="s">
        <v>115</v>
      </c>
      <c r="C45" s="25" t="s">
        <v>69</v>
      </c>
      <c r="D45" s="25" t="s">
        <v>111</v>
      </c>
      <c r="E45" s="20" t="s">
        <v>74</v>
      </c>
      <c r="F45" s="17" t="s">
        <v>116</v>
      </c>
      <c r="G45" s="100"/>
      <c r="H45" s="21">
        <v>195.121</v>
      </c>
      <c r="I45" s="21">
        <v>146.34075</v>
      </c>
      <c r="J45" s="21">
        <v>116.57569000000001</v>
      </c>
      <c r="K45" s="99">
        <v>0.7966044317799382</v>
      </c>
      <c r="L45" s="116">
        <v>0.5974533238349538</v>
      </c>
    </row>
    <row r="46" spans="1:12" ht="16.5" thickBot="1">
      <c r="A46" s="179"/>
      <c r="B46" s="130" t="s">
        <v>79</v>
      </c>
      <c r="C46" s="159" t="s">
        <v>69</v>
      </c>
      <c r="D46" s="159" t="s">
        <v>111</v>
      </c>
      <c r="E46" s="159" t="s">
        <v>74</v>
      </c>
      <c r="F46" s="185" t="s">
        <v>116</v>
      </c>
      <c r="G46" s="186">
        <v>500</v>
      </c>
      <c r="H46" s="161">
        <v>195.121</v>
      </c>
      <c r="I46" s="117">
        <v>146.34075</v>
      </c>
      <c r="J46" s="88">
        <v>116.57569000000001</v>
      </c>
      <c r="K46" s="118">
        <v>0.7966044317799382</v>
      </c>
      <c r="L46" s="119">
        <v>0.5974533238349538</v>
      </c>
    </row>
    <row r="47" spans="1:12" ht="32.25" customHeight="1" thickBot="1">
      <c r="A47" s="222"/>
      <c r="B47" s="152" t="s">
        <v>117</v>
      </c>
      <c r="C47" s="200" t="s">
        <v>69</v>
      </c>
      <c r="D47" s="200" t="s">
        <v>74</v>
      </c>
      <c r="E47" s="201" t="s">
        <v>71</v>
      </c>
      <c r="F47" s="210"/>
      <c r="G47" s="223"/>
      <c r="H47" s="78">
        <v>650</v>
      </c>
      <c r="I47" s="78">
        <v>487.5</v>
      </c>
      <c r="J47" s="78">
        <v>0</v>
      </c>
      <c r="K47" s="108">
        <v>0</v>
      </c>
      <c r="L47" s="109">
        <v>0</v>
      </c>
    </row>
    <row r="48" spans="1:12" ht="31.5">
      <c r="A48" s="219" t="s">
        <v>118</v>
      </c>
      <c r="B48" s="220" t="s">
        <v>119</v>
      </c>
      <c r="C48" s="206" t="s">
        <v>69</v>
      </c>
      <c r="D48" s="206" t="s">
        <v>74</v>
      </c>
      <c r="E48" s="207" t="s">
        <v>120</v>
      </c>
      <c r="F48" s="207"/>
      <c r="G48" s="221"/>
      <c r="H48" s="113">
        <v>250</v>
      </c>
      <c r="I48" s="113">
        <v>187.5</v>
      </c>
      <c r="J48" s="113">
        <v>0</v>
      </c>
      <c r="K48" s="114">
        <v>0</v>
      </c>
      <c r="L48" s="115">
        <v>0</v>
      </c>
    </row>
    <row r="49" spans="1:12" s="9" customFormat="1" ht="31.5">
      <c r="A49" s="176"/>
      <c r="B49" s="23" t="s">
        <v>121</v>
      </c>
      <c r="C49" s="25" t="s">
        <v>69</v>
      </c>
      <c r="D49" s="25" t="s">
        <v>74</v>
      </c>
      <c r="E49" s="18" t="s">
        <v>120</v>
      </c>
      <c r="F49" s="18" t="s">
        <v>122</v>
      </c>
      <c r="G49" s="97"/>
      <c r="H49" s="128">
        <v>250</v>
      </c>
      <c r="I49" s="128">
        <v>187.5</v>
      </c>
      <c r="J49" s="128">
        <v>0</v>
      </c>
      <c r="K49" s="99">
        <v>0</v>
      </c>
      <c r="L49" s="116">
        <v>0</v>
      </c>
    </row>
    <row r="50" spans="1:12" ht="47.25">
      <c r="A50" s="177"/>
      <c r="B50" s="40" t="s">
        <v>123</v>
      </c>
      <c r="C50" s="25" t="s">
        <v>69</v>
      </c>
      <c r="D50" s="25" t="s">
        <v>74</v>
      </c>
      <c r="E50" s="18" t="s">
        <v>120</v>
      </c>
      <c r="F50" s="18" t="s">
        <v>124</v>
      </c>
      <c r="G50" s="97"/>
      <c r="H50" s="128">
        <v>250</v>
      </c>
      <c r="I50" s="128">
        <v>187.5</v>
      </c>
      <c r="J50" s="128">
        <v>0</v>
      </c>
      <c r="K50" s="99">
        <v>0</v>
      </c>
      <c r="L50" s="116">
        <v>0</v>
      </c>
    </row>
    <row r="51" spans="1:12" ht="16.5" thickBot="1">
      <c r="A51" s="224"/>
      <c r="B51" s="130" t="s">
        <v>79</v>
      </c>
      <c r="C51" s="159" t="s">
        <v>69</v>
      </c>
      <c r="D51" s="159" t="s">
        <v>74</v>
      </c>
      <c r="E51" s="185" t="s">
        <v>120</v>
      </c>
      <c r="F51" s="185" t="s">
        <v>124</v>
      </c>
      <c r="G51" s="225" t="s">
        <v>90</v>
      </c>
      <c r="H51" s="117">
        <v>250</v>
      </c>
      <c r="I51" s="117">
        <v>187.5</v>
      </c>
      <c r="J51" s="88">
        <v>0</v>
      </c>
      <c r="K51" s="118">
        <v>0</v>
      </c>
      <c r="L51" s="119">
        <v>0</v>
      </c>
    </row>
    <row r="52" spans="1:12" ht="95.25" thickBot="1">
      <c r="A52" s="212" t="s">
        <v>204</v>
      </c>
      <c r="B52" s="213" t="s">
        <v>62</v>
      </c>
      <c r="C52" s="213" t="s">
        <v>63</v>
      </c>
      <c r="D52" s="213" t="s">
        <v>64</v>
      </c>
      <c r="E52" s="213" t="s">
        <v>65</v>
      </c>
      <c r="F52" s="202" t="s">
        <v>66</v>
      </c>
      <c r="G52" s="202" t="s">
        <v>67</v>
      </c>
      <c r="H52" s="213" t="s">
        <v>211</v>
      </c>
      <c r="I52" s="202" t="s">
        <v>230</v>
      </c>
      <c r="J52" s="63" t="s">
        <v>209</v>
      </c>
      <c r="K52" s="63" t="s">
        <v>233</v>
      </c>
      <c r="L52" s="64" t="s">
        <v>210</v>
      </c>
    </row>
    <row r="53" spans="1:12" ht="15.75">
      <c r="A53" s="219"/>
      <c r="B53" s="205" t="s">
        <v>125</v>
      </c>
      <c r="C53" s="206" t="s">
        <v>103</v>
      </c>
      <c r="D53" s="206" t="s">
        <v>74</v>
      </c>
      <c r="E53" s="207" t="s">
        <v>126</v>
      </c>
      <c r="F53" s="207"/>
      <c r="G53" s="221"/>
      <c r="H53" s="113">
        <v>400</v>
      </c>
      <c r="I53" s="113">
        <v>300</v>
      </c>
      <c r="J53" s="113">
        <v>0</v>
      </c>
      <c r="K53" s="114">
        <v>0</v>
      </c>
      <c r="L53" s="115">
        <v>0</v>
      </c>
    </row>
    <row r="54" spans="1:12" ht="15.75">
      <c r="A54" s="175"/>
      <c r="B54" s="22" t="s">
        <v>127</v>
      </c>
      <c r="C54" s="25" t="s">
        <v>103</v>
      </c>
      <c r="D54" s="25" t="s">
        <v>74</v>
      </c>
      <c r="E54" s="18" t="s">
        <v>126</v>
      </c>
      <c r="F54" s="18" t="s">
        <v>128</v>
      </c>
      <c r="G54" s="96"/>
      <c r="H54" s="92">
        <v>400</v>
      </c>
      <c r="I54" s="92">
        <v>300</v>
      </c>
      <c r="J54" s="92">
        <v>0</v>
      </c>
      <c r="K54" s="99">
        <v>0</v>
      </c>
      <c r="L54" s="116">
        <v>0</v>
      </c>
    </row>
    <row r="55" spans="1:12" ht="16.5" thickBot="1">
      <c r="A55" s="224"/>
      <c r="B55" s="130" t="s">
        <v>79</v>
      </c>
      <c r="C55" s="159" t="s">
        <v>103</v>
      </c>
      <c r="D55" s="159" t="s">
        <v>74</v>
      </c>
      <c r="E55" s="185" t="s">
        <v>126</v>
      </c>
      <c r="F55" s="185" t="s">
        <v>128</v>
      </c>
      <c r="G55" s="225" t="s">
        <v>90</v>
      </c>
      <c r="H55" s="117">
        <v>400</v>
      </c>
      <c r="I55" s="117">
        <v>300</v>
      </c>
      <c r="J55" s="214">
        <v>0</v>
      </c>
      <c r="K55" s="118">
        <v>0</v>
      </c>
      <c r="L55" s="119">
        <v>0</v>
      </c>
    </row>
    <row r="56" spans="1:12" ht="16.5" thickBot="1">
      <c r="A56" s="199"/>
      <c r="B56" s="163" t="s">
        <v>129</v>
      </c>
      <c r="C56" s="200" t="s">
        <v>69</v>
      </c>
      <c r="D56" s="200" t="s">
        <v>82</v>
      </c>
      <c r="E56" s="200" t="s">
        <v>71</v>
      </c>
      <c r="F56" s="201"/>
      <c r="G56" s="202"/>
      <c r="H56" s="210">
        <v>10169.47</v>
      </c>
      <c r="I56" s="210">
        <v>7627.1025</v>
      </c>
      <c r="J56" s="210">
        <v>2795.73102</v>
      </c>
      <c r="K56" s="108">
        <v>0.3665521762687731</v>
      </c>
      <c r="L56" s="109">
        <v>0.27491413220157984</v>
      </c>
    </row>
    <row r="57" spans="1:12" ht="15.75">
      <c r="A57" s="204"/>
      <c r="B57" s="226" t="s">
        <v>130</v>
      </c>
      <c r="C57" s="206" t="s">
        <v>69</v>
      </c>
      <c r="D57" s="206" t="s">
        <v>82</v>
      </c>
      <c r="E57" s="207" t="s">
        <v>111</v>
      </c>
      <c r="F57" s="207"/>
      <c r="G57" s="208"/>
      <c r="H57" s="209">
        <v>700</v>
      </c>
      <c r="I57" s="209">
        <v>525</v>
      </c>
      <c r="J57" s="209">
        <v>122.2665</v>
      </c>
      <c r="K57" s="114">
        <v>0.23288857142857142</v>
      </c>
      <c r="L57" s="115">
        <v>0.17466642857142856</v>
      </c>
    </row>
    <row r="58" spans="1:12" ht="18" customHeight="1">
      <c r="A58" s="174"/>
      <c r="B58" s="19" t="s">
        <v>131</v>
      </c>
      <c r="C58" s="25" t="s">
        <v>69</v>
      </c>
      <c r="D58" s="25" t="s">
        <v>82</v>
      </c>
      <c r="E58" s="17" t="s">
        <v>111</v>
      </c>
      <c r="F58" s="17" t="s">
        <v>132</v>
      </c>
      <c r="G58" s="100"/>
      <c r="H58" s="21">
        <v>700</v>
      </c>
      <c r="I58" s="21">
        <v>525</v>
      </c>
      <c r="J58" s="21">
        <v>122.2665</v>
      </c>
      <c r="K58" s="99">
        <v>0.23288857142857142</v>
      </c>
      <c r="L58" s="116">
        <v>0.17466642857142856</v>
      </c>
    </row>
    <row r="59" spans="1:12" ht="15.75">
      <c r="A59" s="174"/>
      <c r="B59" s="19" t="s">
        <v>133</v>
      </c>
      <c r="C59" s="25" t="s">
        <v>69</v>
      </c>
      <c r="D59" s="25" t="s">
        <v>82</v>
      </c>
      <c r="E59" s="17" t="s">
        <v>111</v>
      </c>
      <c r="F59" s="17" t="s">
        <v>134</v>
      </c>
      <c r="G59" s="100"/>
      <c r="H59" s="21">
        <v>700</v>
      </c>
      <c r="I59" s="21">
        <v>525</v>
      </c>
      <c r="J59" s="21">
        <v>122.2665</v>
      </c>
      <c r="K59" s="99">
        <v>0.23288857142857142</v>
      </c>
      <c r="L59" s="116">
        <v>0.17466642857142856</v>
      </c>
    </row>
    <row r="60" spans="1:12" ht="15.75" customHeight="1">
      <c r="A60" s="174"/>
      <c r="B60" s="16" t="s">
        <v>135</v>
      </c>
      <c r="C60" s="25" t="s">
        <v>69</v>
      </c>
      <c r="D60" s="25" t="s">
        <v>82</v>
      </c>
      <c r="E60" s="20" t="s">
        <v>111</v>
      </c>
      <c r="F60" s="20" t="s">
        <v>134</v>
      </c>
      <c r="G60" s="17" t="s">
        <v>136</v>
      </c>
      <c r="H60" s="21">
        <v>700</v>
      </c>
      <c r="I60" s="92">
        <v>525</v>
      </c>
      <c r="J60" s="46">
        <v>122.2665</v>
      </c>
      <c r="K60" s="99">
        <v>0.23288857142857142</v>
      </c>
      <c r="L60" s="116">
        <v>0.17466642857142856</v>
      </c>
    </row>
    <row r="61" spans="1:12" ht="15.75" customHeight="1">
      <c r="A61" s="174"/>
      <c r="B61" s="16" t="s">
        <v>168</v>
      </c>
      <c r="C61" s="25" t="s">
        <v>103</v>
      </c>
      <c r="D61" s="25" t="s">
        <v>82</v>
      </c>
      <c r="E61" s="20" t="s">
        <v>120</v>
      </c>
      <c r="F61" s="20"/>
      <c r="G61" s="17"/>
      <c r="H61" s="21">
        <v>5640.47</v>
      </c>
      <c r="I61" s="21">
        <v>4230.3525</v>
      </c>
      <c r="J61" s="21">
        <v>1495</v>
      </c>
      <c r="K61" s="99">
        <v>0.35339844611057825</v>
      </c>
      <c r="L61" s="116">
        <v>0.2650488345829337</v>
      </c>
    </row>
    <row r="62" spans="1:12" ht="29.25" customHeight="1">
      <c r="A62" s="174"/>
      <c r="B62" s="129" t="s">
        <v>221</v>
      </c>
      <c r="C62" s="25" t="s">
        <v>103</v>
      </c>
      <c r="D62" s="25" t="s">
        <v>82</v>
      </c>
      <c r="E62" s="20" t="s">
        <v>120</v>
      </c>
      <c r="F62" s="20" t="s">
        <v>169</v>
      </c>
      <c r="G62" s="17"/>
      <c r="H62" s="21">
        <v>1706.057</v>
      </c>
      <c r="I62" s="21">
        <v>1279.54275</v>
      </c>
      <c r="J62" s="21">
        <v>1495</v>
      </c>
      <c r="K62" s="99">
        <v>1.1683861285603783</v>
      </c>
      <c r="L62" s="116">
        <v>0.8762895964202837</v>
      </c>
    </row>
    <row r="63" spans="1:12" ht="15.75" customHeight="1">
      <c r="A63" s="174"/>
      <c r="B63" s="130" t="s">
        <v>79</v>
      </c>
      <c r="C63" s="25" t="s">
        <v>103</v>
      </c>
      <c r="D63" s="25" t="s">
        <v>82</v>
      </c>
      <c r="E63" s="20" t="s">
        <v>120</v>
      </c>
      <c r="F63" s="20" t="s">
        <v>169</v>
      </c>
      <c r="G63" s="17" t="s">
        <v>90</v>
      </c>
      <c r="H63" s="21">
        <v>1706.057</v>
      </c>
      <c r="I63" s="92">
        <v>1279.54275</v>
      </c>
      <c r="J63" s="46">
        <v>1495</v>
      </c>
      <c r="K63" s="99">
        <v>1.1683861285603783</v>
      </c>
      <c r="L63" s="116">
        <v>0.8762895964202837</v>
      </c>
    </row>
    <row r="64" spans="1:12" ht="15.75" customHeight="1">
      <c r="A64" s="174"/>
      <c r="B64" s="130" t="s">
        <v>79</v>
      </c>
      <c r="C64" s="25" t="s">
        <v>103</v>
      </c>
      <c r="D64" s="25" t="s">
        <v>82</v>
      </c>
      <c r="E64" s="20" t="s">
        <v>120</v>
      </c>
      <c r="F64" s="20" t="s">
        <v>222</v>
      </c>
      <c r="G64" s="17" t="s">
        <v>90</v>
      </c>
      <c r="H64" s="21">
        <v>2638.807</v>
      </c>
      <c r="I64" s="92">
        <v>1979.1052499999998</v>
      </c>
      <c r="J64" s="46">
        <v>0</v>
      </c>
      <c r="K64" s="99">
        <v>0</v>
      </c>
      <c r="L64" s="116">
        <v>0</v>
      </c>
    </row>
    <row r="65" spans="1:12" ht="15.75" customHeight="1">
      <c r="A65" s="174"/>
      <c r="B65" s="130" t="s">
        <v>79</v>
      </c>
      <c r="C65" s="25" t="s">
        <v>103</v>
      </c>
      <c r="D65" s="25" t="s">
        <v>82</v>
      </c>
      <c r="E65" s="20" t="s">
        <v>120</v>
      </c>
      <c r="F65" s="20" t="s">
        <v>223</v>
      </c>
      <c r="G65" s="17" t="s">
        <v>90</v>
      </c>
      <c r="H65" s="21">
        <v>1295.606</v>
      </c>
      <c r="I65" s="21">
        <v>971.7044999999999</v>
      </c>
      <c r="J65" s="21">
        <v>0</v>
      </c>
      <c r="K65" s="99">
        <v>0</v>
      </c>
      <c r="L65" s="116">
        <v>0</v>
      </c>
    </row>
    <row r="66" spans="1:12" ht="15.75">
      <c r="A66" s="174"/>
      <c r="B66" s="16" t="s">
        <v>137</v>
      </c>
      <c r="C66" s="25" t="s">
        <v>69</v>
      </c>
      <c r="D66" s="25" t="s">
        <v>82</v>
      </c>
      <c r="E66" s="20" t="s">
        <v>138</v>
      </c>
      <c r="F66" s="20"/>
      <c r="G66" s="17"/>
      <c r="H66" s="21">
        <v>3829</v>
      </c>
      <c r="I66" s="21">
        <v>2871.75</v>
      </c>
      <c r="J66" s="21">
        <v>1178.46452</v>
      </c>
      <c r="K66" s="99">
        <v>0.4103645930181945</v>
      </c>
      <c r="L66" s="116">
        <v>0.3077734447636459</v>
      </c>
    </row>
    <row r="67" spans="1:12" ht="31.5">
      <c r="A67" s="174"/>
      <c r="B67" s="16" t="s">
        <v>139</v>
      </c>
      <c r="C67" s="25" t="s">
        <v>69</v>
      </c>
      <c r="D67" s="25" t="s">
        <v>82</v>
      </c>
      <c r="E67" s="20" t="s">
        <v>138</v>
      </c>
      <c r="F67" s="20" t="s">
        <v>140</v>
      </c>
      <c r="G67" s="17"/>
      <c r="H67" s="21">
        <v>3829</v>
      </c>
      <c r="I67" s="21">
        <v>2871.75</v>
      </c>
      <c r="J67" s="21">
        <v>1178.46452</v>
      </c>
      <c r="K67" s="99">
        <v>0.4103645930181945</v>
      </c>
      <c r="L67" s="116">
        <v>0.3077734447636459</v>
      </c>
    </row>
    <row r="68" spans="1:12" ht="15.75">
      <c r="A68" s="174"/>
      <c r="B68" s="16" t="s">
        <v>79</v>
      </c>
      <c r="C68" s="25" t="s">
        <v>69</v>
      </c>
      <c r="D68" s="25" t="s">
        <v>82</v>
      </c>
      <c r="E68" s="20" t="s">
        <v>138</v>
      </c>
      <c r="F68" s="20" t="s">
        <v>140</v>
      </c>
      <c r="G68" s="17" t="s">
        <v>90</v>
      </c>
      <c r="H68" s="21">
        <v>3129</v>
      </c>
      <c r="I68" s="92">
        <v>2346.75</v>
      </c>
      <c r="J68" s="46">
        <v>954.71452</v>
      </c>
      <c r="K68" s="99">
        <v>0.40682412698412695</v>
      </c>
      <c r="L68" s="116">
        <v>0.30511809523809524</v>
      </c>
    </row>
    <row r="69" spans="1:12" ht="16.5">
      <c r="A69" s="174"/>
      <c r="B69" s="22" t="s">
        <v>231</v>
      </c>
      <c r="C69" s="154" t="s">
        <v>69</v>
      </c>
      <c r="D69" s="155" t="s">
        <v>82</v>
      </c>
      <c r="E69" s="25" t="s">
        <v>138</v>
      </c>
      <c r="F69" s="25" t="s">
        <v>232</v>
      </c>
      <c r="G69" s="18"/>
      <c r="H69" s="21">
        <v>700</v>
      </c>
      <c r="I69" s="21">
        <v>525</v>
      </c>
      <c r="J69" s="21">
        <v>223.75</v>
      </c>
      <c r="K69" s="99">
        <v>0.4261904761904762</v>
      </c>
      <c r="L69" s="116">
        <v>0.3196428571428571</v>
      </c>
    </row>
    <row r="70" spans="1:12" ht="17.25" thickBot="1">
      <c r="A70" s="179"/>
      <c r="B70" s="130" t="s">
        <v>79</v>
      </c>
      <c r="C70" s="227" t="s">
        <v>69</v>
      </c>
      <c r="D70" s="228" t="s">
        <v>82</v>
      </c>
      <c r="E70" s="159" t="s">
        <v>138</v>
      </c>
      <c r="F70" s="159" t="s">
        <v>232</v>
      </c>
      <c r="G70" s="185" t="s">
        <v>90</v>
      </c>
      <c r="H70" s="161">
        <v>700</v>
      </c>
      <c r="I70" s="117">
        <v>525</v>
      </c>
      <c r="J70" s="88">
        <v>223.75</v>
      </c>
      <c r="K70" s="118">
        <v>0.4261904761904762</v>
      </c>
      <c r="L70" s="119">
        <v>0.3196428571428571</v>
      </c>
    </row>
    <row r="71" spans="1:12" ht="16.5" thickBot="1">
      <c r="A71" s="199"/>
      <c r="B71" s="163" t="s">
        <v>141</v>
      </c>
      <c r="C71" s="200" t="s">
        <v>69</v>
      </c>
      <c r="D71" s="200" t="s">
        <v>142</v>
      </c>
      <c r="E71" s="200" t="s">
        <v>71</v>
      </c>
      <c r="F71" s="200"/>
      <c r="G71" s="201"/>
      <c r="H71" s="210">
        <v>57517.295000000006</v>
      </c>
      <c r="I71" s="210">
        <v>43137.97125</v>
      </c>
      <c r="J71" s="210">
        <v>24824.865740000005</v>
      </c>
      <c r="K71" s="108">
        <v>0.5754759674749425</v>
      </c>
      <c r="L71" s="109">
        <v>0.4316069756062068</v>
      </c>
    </row>
    <row r="72" spans="1:12" ht="15.75">
      <c r="A72" s="204"/>
      <c r="B72" s="229" t="s">
        <v>143</v>
      </c>
      <c r="C72" s="206" t="s">
        <v>69</v>
      </c>
      <c r="D72" s="206" t="s">
        <v>142</v>
      </c>
      <c r="E72" s="206" t="s">
        <v>73</v>
      </c>
      <c r="F72" s="206"/>
      <c r="G72" s="207"/>
      <c r="H72" s="209">
        <v>35601.625</v>
      </c>
      <c r="I72" s="209">
        <v>26701.21875</v>
      </c>
      <c r="J72" s="209">
        <v>11508.466910000001</v>
      </c>
      <c r="K72" s="114">
        <v>0.4310090493528503</v>
      </c>
      <c r="L72" s="115">
        <v>0.3232567870146377</v>
      </c>
    </row>
    <row r="73" spans="1:12" ht="15.75">
      <c r="A73" s="174"/>
      <c r="B73" s="16" t="s">
        <v>144</v>
      </c>
      <c r="C73" s="25" t="s">
        <v>69</v>
      </c>
      <c r="D73" s="25" t="s">
        <v>142</v>
      </c>
      <c r="E73" s="20" t="s">
        <v>73</v>
      </c>
      <c r="F73" s="20" t="s">
        <v>145</v>
      </c>
      <c r="G73" s="17"/>
      <c r="H73" s="21">
        <v>32609.525</v>
      </c>
      <c r="I73" s="21">
        <v>24457.14375</v>
      </c>
      <c r="J73" s="21">
        <v>9746.94</v>
      </c>
      <c r="K73" s="99">
        <v>0.39853141068445497</v>
      </c>
      <c r="L73" s="116">
        <v>0.2988985580133412</v>
      </c>
    </row>
    <row r="74" spans="1:12" ht="31.5">
      <c r="A74" s="174"/>
      <c r="B74" s="19" t="s">
        <v>146</v>
      </c>
      <c r="C74" s="25" t="s">
        <v>69</v>
      </c>
      <c r="D74" s="25" t="s">
        <v>142</v>
      </c>
      <c r="E74" s="17" t="s">
        <v>73</v>
      </c>
      <c r="F74" s="20" t="s">
        <v>145</v>
      </c>
      <c r="G74" s="17"/>
      <c r="H74" s="21">
        <v>32609.525</v>
      </c>
      <c r="I74" s="21">
        <v>24457.14375</v>
      </c>
      <c r="J74" s="21">
        <v>9746.94</v>
      </c>
      <c r="K74" s="99">
        <v>0.39853141068445497</v>
      </c>
      <c r="L74" s="116">
        <v>0.2988985580133412</v>
      </c>
    </row>
    <row r="75" spans="1:12" ht="15.75">
      <c r="A75" s="174"/>
      <c r="B75" s="16" t="s">
        <v>147</v>
      </c>
      <c r="C75" s="25" t="s">
        <v>69</v>
      </c>
      <c r="D75" s="25" t="s">
        <v>142</v>
      </c>
      <c r="E75" s="20" t="s">
        <v>73</v>
      </c>
      <c r="F75" s="20" t="s">
        <v>148</v>
      </c>
      <c r="G75" s="17" t="s">
        <v>149</v>
      </c>
      <c r="H75" s="21">
        <v>19974.729</v>
      </c>
      <c r="I75" s="92">
        <v>14981.04675</v>
      </c>
      <c r="J75" s="46">
        <v>5992.4187</v>
      </c>
      <c r="K75" s="99">
        <v>0.4</v>
      </c>
      <c r="L75" s="116">
        <v>0.3</v>
      </c>
    </row>
    <row r="76" spans="1:12" ht="15.75">
      <c r="A76" s="174"/>
      <c r="B76" s="16" t="s">
        <v>150</v>
      </c>
      <c r="C76" s="25" t="s">
        <v>69</v>
      </c>
      <c r="D76" s="25" t="s">
        <v>142</v>
      </c>
      <c r="E76" s="20" t="s">
        <v>73</v>
      </c>
      <c r="F76" s="20" t="s">
        <v>151</v>
      </c>
      <c r="G76" s="17" t="s">
        <v>149</v>
      </c>
      <c r="H76" s="21">
        <v>8134.796</v>
      </c>
      <c r="I76" s="92">
        <v>6101.097000000001</v>
      </c>
      <c r="J76" s="46">
        <v>2440.4388</v>
      </c>
      <c r="K76" s="99">
        <v>0.4</v>
      </c>
      <c r="L76" s="116">
        <v>0.3</v>
      </c>
    </row>
    <row r="77" spans="1:12" ht="15.75">
      <c r="A77" s="174"/>
      <c r="B77" s="16" t="s">
        <v>152</v>
      </c>
      <c r="C77" s="25" t="s">
        <v>69</v>
      </c>
      <c r="D77" s="25" t="s">
        <v>142</v>
      </c>
      <c r="E77" s="20" t="s">
        <v>73</v>
      </c>
      <c r="F77" s="20" t="s">
        <v>151</v>
      </c>
      <c r="G77" s="17" t="s">
        <v>149</v>
      </c>
      <c r="H77" s="21">
        <v>4500</v>
      </c>
      <c r="I77" s="92">
        <v>3375</v>
      </c>
      <c r="J77" s="46">
        <v>1314.0825</v>
      </c>
      <c r="K77" s="99">
        <v>0.38935777777777775</v>
      </c>
      <c r="L77" s="116">
        <v>0.2920183333333333</v>
      </c>
    </row>
    <row r="78" spans="1:12" ht="15.75">
      <c r="A78" s="174"/>
      <c r="B78" s="16" t="s">
        <v>153</v>
      </c>
      <c r="C78" s="25" t="s">
        <v>69</v>
      </c>
      <c r="D78" s="25" t="s">
        <v>142</v>
      </c>
      <c r="E78" s="20" t="s">
        <v>73</v>
      </c>
      <c r="F78" s="20" t="s">
        <v>154</v>
      </c>
      <c r="G78" s="17"/>
      <c r="H78" s="21">
        <v>2957.53782</v>
      </c>
      <c r="I78" s="21">
        <v>2218.153365</v>
      </c>
      <c r="J78" s="21">
        <v>1761.52691</v>
      </c>
      <c r="K78" s="99">
        <v>0.7941411706669795</v>
      </c>
      <c r="L78" s="116">
        <v>0.5956058780002347</v>
      </c>
    </row>
    <row r="79" spans="1:12" ht="18.75" customHeight="1">
      <c r="A79" s="174"/>
      <c r="B79" s="16" t="s">
        <v>79</v>
      </c>
      <c r="C79" s="25" t="s">
        <v>69</v>
      </c>
      <c r="D79" s="25" t="s">
        <v>142</v>
      </c>
      <c r="E79" s="20" t="s">
        <v>73</v>
      </c>
      <c r="F79" s="20" t="s">
        <v>154</v>
      </c>
      <c r="G79" s="17" t="s">
        <v>90</v>
      </c>
      <c r="H79" s="21">
        <v>2957.53782</v>
      </c>
      <c r="I79" s="92">
        <v>2218.153365</v>
      </c>
      <c r="J79" s="46">
        <v>1761.52691</v>
      </c>
      <c r="K79" s="99">
        <v>0.7941411706669795</v>
      </c>
      <c r="L79" s="116">
        <v>0.5956058780002347</v>
      </c>
    </row>
    <row r="80" spans="1:12" s="11" customFormat="1" ht="18.75" customHeight="1">
      <c r="A80" s="178"/>
      <c r="B80" s="19" t="s">
        <v>155</v>
      </c>
      <c r="C80" s="18" t="s">
        <v>69</v>
      </c>
      <c r="D80" s="18" t="s">
        <v>142</v>
      </c>
      <c r="E80" s="17" t="s">
        <v>73</v>
      </c>
      <c r="F80" s="17" t="s">
        <v>87</v>
      </c>
      <c r="G80" s="17"/>
      <c r="H80" s="21">
        <v>34.56218</v>
      </c>
      <c r="I80" s="21">
        <v>25.921635</v>
      </c>
      <c r="J80" s="21">
        <v>0</v>
      </c>
      <c r="K80" s="99">
        <v>0</v>
      </c>
      <c r="L80" s="116">
        <v>0</v>
      </c>
    </row>
    <row r="81" spans="1:12" s="11" customFormat="1" ht="18.75" customHeight="1">
      <c r="A81" s="178"/>
      <c r="B81" s="19" t="s">
        <v>57</v>
      </c>
      <c r="C81" s="18" t="s">
        <v>69</v>
      </c>
      <c r="D81" s="18" t="s">
        <v>142</v>
      </c>
      <c r="E81" s="17" t="s">
        <v>73</v>
      </c>
      <c r="F81" s="17" t="s">
        <v>87</v>
      </c>
      <c r="G81" s="17" t="s">
        <v>88</v>
      </c>
      <c r="H81" s="21">
        <v>34.56218</v>
      </c>
      <c r="I81" s="92">
        <v>25.921635</v>
      </c>
      <c r="J81" s="42">
        <v>0</v>
      </c>
      <c r="K81" s="99">
        <v>0</v>
      </c>
      <c r="L81" s="116">
        <v>0</v>
      </c>
    </row>
    <row r="82" spans="1:12" ht="18.75" customHeight="1" thickBot="1">
      <c r="A82" s="179"/>
      <c r="B82" s="230" t="s">
        <v>156</v>
      </c>
      <c r="C82" s="159" t="s">
        <v>69</v>
      </c>
      <c r="D82" s="159" t="s">
        <v>142</v>
      </c>
      <c r="E82" s="160" t="s">
        <v>111</v>
      </c>
      <c r="F82" s="160"/>
      <c r="G82" s="211"/>
      <c r="H82" s="231">
        <v>17031.22121</v>
      </c>
      <c r="I82" s="231">
        <v>12773.4159075</v>
      </c>
      <c r="J82" s="231">
        <v>10572.4104</v>
      </c>
      <c r="K82" s="118">
        <v>0.8276885741888617</v>
      </c>
      <c r="L82" s="119">
        <v>0.6207664306416464</v>
      </c>
    </row>
    <row r="83" spans="1:12" ht="99.75" customHeight="1" thickBot="1">
      <c r="A83" s="212" t="s">
        <v>204</v>
      </c>
      <c r="B83" s="213" t="s">
        <v>62</v>
      </c>
      <c r="C83" s="213" t="s">
        <v>63</v>
      </c>
      <c r="D83" s="213" t="s">
        <v>64</v>
      </c>
      <c r="E83" s="213" t="s">
        <v>65</v>
      </c>
      <c r="F83" s="213" t="s">
        <v>66</v>
      </c>
      <c r="G83" s="213" t="s">
        <v>67</v>
      </c>
      <c r="H83" s="213" t="s">
        <v>211</v>
      </c>
      <c r="I83" s="202" t="s">
        <v>230</v>
      </c>
      <c r="J83" s="63" t="s">
        <v>209</v>
      </c>
      <c r="K83" s="63" t="s">
        <v>233</v>
      </c>
      <c r="L83" s="64" t="s">
        <v>210</v>
      </c>
    </row>
    <row r="84" spans="1:12" ht="31.5">
      <c r="A84" s="219"/>
      <c r="B84" s="232" t="s">
        <v>146</v>
      </c>
      <c r="C84" s="206" t="s">
        <v>69</v>
      </c>
      <c r="D84" s="206" t="s">
        <v>142</v>
      </c>
      <c r="E84" s="233" t="s">
        <v>111</v>
      </c>
      <c r="F84" s="233" t="s">
        <v>157</v>
      </c>
      <c r="G84" s="233"/>
      <c r="H84" s="234">
        <v>1136.027</v>
      </c>
      <c r="I84" s="234">
        <v>852.02025</v>
      </c>
      <c r="J84" s="234">
        <v>836.027</v>
      </c>
      <c r="K84" s="114">
        <v>0.9812290259533151</v>
      </c>
      <c r="L84" s="115">
        <v>0.7359217694649863</v>
      </c>
    </row>
    <row r="85" spans="1:12" ht="18.75" customHeight="1">
      <c r="A85" s="174"/>
      <c r="B85" s="94" t="s">
        <v>158</v>
      </c>
      <c r="C85" s="25" t="s">
        <v>69</v>
      </c>
      <c r="D85" s="25" t="s">
        <v>142</v>
      </c>
      <c r="E85" s="93" t="s">
        <v>111</v>
      </c>
      <c r="F85" s="93" t="s">
        <v>157</v>
      </c>
      <c r="G85" s="93" t="s">
        <v>149</v>
      </c>
      <c r="H85" s="102">
        <v>1136.027</v>
      </c>
      <c r="I85" s="92">
        <v>852.02025</v>
      </c>
      <c r="J85" s="46">
        <v>836.027</v>
      </c>
      <c r="K85" s="99">
        <v>0.9812290259533151</v>
      </c>
      <c r="L85" s="116">
        <v>0.7359217694649863</v>
      </c>
    </row>
    <row r="86" spans="1:12" ht="15.75">
      <c r="A86" s="174"/>
      <c r="B86" s="16" t="s">
        <v>159</v>
      </c>
      <c r="C86" s="25" t="s">
        <v>69</v>
      </c>
      <c r="D86" s="25" t="s">
        <v>142</v>
      </c>
      <c r="E86" s="20" t="s">
        <v>111</v>
      </c>
      <c r="F86" s="20" t="s">
        <v>160</v>
      </c>
      <c r="G86" s="17"/>
      <c r="H86" s="21">
        <v>15895.19421</v>
      </c>
      <c r="I86" s="21">
        <v>11921.395657500001</v>
      </c>
      <c r="J86" s="21">
        <v>9736.3834</v>
      </c>
      <c r="K86" s="99">
        <v>0.816715062541745</v>
      </c>
      <c r="L86" s="116">
        <v>0.6125362969063088</v>
      </c>
    </row>
    <row r="87" spans="1:12" ht="15.75">
      <c r="A87" s="174"/>
      <c r="B87" s="16" t="s">
        <v>161</v>
      </c>
      <c r="C87" s="25" t="s">
        <v>69</v>
      </c>
      <c r="D87" s="25" t="s">
        <v>142</v>
      </c>
      <c r="E87" s="20" t="s">
        <v>111</v>
      </c>
      <c r="F87" s="20" t="s">
        <v>162</v>
      </c>
      <c r="G87" s="17"/>
      <c r="H87" s="103">
        <v>15895.19421</v>
      </c>
      <c r="I87" s="103">
        <v>11921.395657500001</v>
      </c>
      <c r="J87" s="103">
        <v>9736.3834</v>
      </c>
      <c r="K87" s="99">
        <v>0.816715062541745</v>
      </c>
      <c r="L87" s="116">
        <v>0.6125362969063088</v>
      </c>
    </row>
    <row r="88" spans="1:12" ht="16.5">
      <c r="A88" s="174"/>
      <c r="B88" s="16" t="s">
        <v>79</v>
      </c>
      <c r="C88" s="156" t="s">
        <v>69</v>
      </c>
      <c r="D88" s="157" t="s">
        <v>142</v>
      </c>
      <c r="E88" s="20" t="s">
        <v>111</v>
      </c>
      <c r="F88" s="20" t="s">
        <v>162</v>
      </c>
      <c r="G88" s="17" t="s">
        <v>90</v>
      </c>
      <c r="H88" s="103">
        <v>7375.19421</v>
      </c>
      <c r="I88" s="103">
        <v>5531.3956575</v>
      </c>
      <c r="J88" s="103">
        <v>1599.71676</v>
      </c>
      <c r="K88" s="99">
        <v>0.2892067136493752</v>
      </c>
      <c r="L88" s="116">
        <v>0.21690503523703142</v>
      </c>
    </row>
    <row r="89" spans="1:12" ht="15.75">
      <c r="A89" s="174"/>
      <c r="B89" s="16" t="s">
        <v>135</v>
      </c>
      <c r="C89" s="25" t="s">
        <v>69</v>
      </c>
      <c r="D89" s="25" t="s">
        <v>142</v>
      </c>
      <c r="E89" s="20" t="s">
        <v>111</v>
      </c>
      <c r="F89" s="20" t="s">
        <v>162</v>
      </c>
      <c r="G89" s="17"/>
      <c r="H89" s="103">
        <v>8520</v>
      </c>
      <c r="I89" s="103">
        <v>6390</v>
      </c>
      <c r="J89" s="103">
        <v>8136.66664</v>
      </c>
      <c r="K89" s="99">
        <v>1.2733437621283257</v>
      </c>
      <c r="L89" s="116">
        <v>0.9550078215962442</v>
      </c>
    </row>
    <row r="90" spans="1:12" s="9" customFormat="1" ht="63">
      <c r="A90" s="174"/>
      <c r="B90" s="16" t="s">
        <v>163</v>
      </c>
      <c r="C90" s="25" t="s">
        <v>69</v>
      </c>
      <c r="D90" s="25" t="s">
        <v>142</v>
      </c>
      <c r="E90" s="20" t="s">
        <v>111</v>
      </c>
      <c r="F90" s="20" t="s">
        <v>162</v>
      </c>
      <c r="G90" s="17" t="s">
        <v>136</v>
      </c>
      <c r="H90" s="103">
        <v>1000</v>
      </c>
      <c r="I90" s="92">
        <v>750</v>
      </c>
      <c r="J90" s="46">
        <v>666.66664</v>
      </c>
      <c r="K90" s="99">
        <v>0.8888888533333333</v>
      </c>
      <c r="L90" s="116">
        <v>0.66666664</v>
      </c>
    </row>
    <row r="91" spans="1:12" ht="78.75">
      <c r="A91" s="174"/>
      <c r="B91" s="16" t="s">
        <v>215</v>
      </c>
      <c r="C91" s="25" t="s">
        <v>69</v>
      </c>
      <c r="D91" s="25" t="s">
        <v>142</v>
      </c>
      <c r="E91" s="20" t="s">
        <v>111</v>
      </c>
      <c r="F91" s="20" t="s">
        <v>162</v>
      </c>
      <c r="G91" s="17" t="s">
        <v>136</v>
      </c>
      <c r="H91" s="103">
        <v>7520</v>
      </c>
      <c r="I91" s="92">
        <v>5640</v>
      </c>
      <c r="J91" s="46">
        <v>7470</v>
      </c>
      <c r="K91" s="99">
        <v>1.324468085106383</v>
      </c>
      <c r="L91" s="116">
        <v>0.9933510638297872</v>
      </c>
    </row>
    <row r="92" spans="1:12" s="9" customFormat="1" ht="15.75">
      <c r="A92" s="174"/>
      <c r="B92" s="24" t="s">
        <v>164</v>
      </c>
      <c r="C92" s="25" t="s">
        <v>69</v>
      </c>
      <c r="D92" s="25" t="s">
        <v>142</v>
      </c>
      <c r="E92" s="20" t="s">
        <v>74</v>
      </c>
      <c r="F92" s="20"/>
      <c r="G92" s="17"/>
      <c r="H92" s="131">
        <v>4884.44879</v>
      </c>
      <c r="I92" s="131">
        <v>3663.3365925</v>
      </c>
      <c r="J92" s="131">
        <v>2743.9884300000003</v>
      </c>
      <c r="K92" s="99">
        <v>0.7490407612605967</v>
      </c>
      <c r="L92" s="116">
        <v>0.5617805709454475</v>
      </c>
    </row>
    <row r="93" spans="1:12" ht="15.75">
      <c r="A93" s="174"/>
      <c r="B93" s="16" t="s">
        <v>164</v>
      </c>
      <c r="C93" s="25" t="s">
        <v>69</v>
      </c>
      <c r="D93" s="25" t="s">
        <v>142</v>
      </c>
      <c r="E93" s="20" t="s">
        <v>74</v>
      </c>
      <c r="F93" s="20" t="s">
        <v>165</v>
      </c>
      <c r="G93" s="17"/>
      <c r="H93" s="21">
        <v>4884.44879</v>
      </c>
      <c r="I93" s="21">
        <v>3663.3365925</v>
      </c>
      <c r="J93" s="21">
        <v>2743.9884300000003</v>
      </c>
      <c r="K93" s="99">
        <v>0.7490407612605967</v>
      </c>
      <c r="L93" s="116">
        <v>0.5617805709454475</v>
      </c>
    </row>
    <row r="94" spans="1:12" ht="15.75">
      <c r="A94" s="174"/>
      <c r="B94" s="16" t="s">
        <v>166</v>
      </c>
      <c r="C94" s="25" t="s">
        <v>69</v>
      </c>
      <c r="D94" s="25" t="s">
        <v>142</v>
      </c>
      <c r="E94" s="20" t="s">
        <v>74</v>
      </c>
      <c r="F94" s="20" t="s">
        <v>167</v>
      </c>
      <c r="G94" s="17"/>
      <c r="H94" s="21">
        <v>1880</v>
      </c>
      <c r="I94" s="21">
        <v>1410</v>
      </c>
      <c r="J94" s="21">
        <v>1330.97717</v>
      </c>
      <c r="K94" s="99">
        <v>0.943955439716312</v>
      </c>
      <c r="L94" s="116">
        <v>0.707966579787234</v>
      </c>
    </row>
    <row r="95" spans="1:12" ht="16.5" customHeight="1">
      <c r="A95" s="174"/>
      <c r="B95" s="16" t="s">
        <v>79</v>
      </c>
      <c r="C95" s="25" t="s">
        <v>69</v>
      </c>
      <c r="D95" s="25" t="s">
        <v>142</v>
      </c>
      <c r="E95" s="20" t="s">
        <v>74</v>
      </c>
      <c r="F95" s="20" t="s">
        <v>167</v>
      </c>
      <c r="G95" s="20" t="s">
        <v>90</v>
      </c>
      <c r="H95" s="21">
        <v>1880</v>
      </c>
      <c r="I95" s="92">
        <v>1410</v>
      </c>
      <c r="J95" s="46">
        <v>1330.97717</v>
      </c>
      <c r="K95" s="99">
        <v>0.943955439716312</v>
      </c>
      <c r="L95" s="116">
        <v>0.707966579787234</v>
      </c>
    </row>
    <row r="96" spans="1:12" ht="36.75" customHeight="1">
      <c r="A96" s="174"/>
      <c r="B96" s="16" t="s">
        <v>170</v>
      </c>
      <c r="C96" s="25" t="s">
        <v>69</v>
      </c>
      <c r="D96" s="25" t="s">
        <v>142</v>
      </c>
      <c r="E96" s="20" t="s">
        <v>74</v>
      </c>
      <c r="F96" s="20" t="s">
        <v>171</v>
      </c>
      <c r="G96" s="20"/>
      <c r="H96" s="21">
        <v>3004.44879</v>
      </c>
      <c r="I96" s="21">
        <v>2253.3365925</v>
      </c>
      <c r="J96" s="21">
        <v>1413.0112600000002</v>
      </c>
      <c r="K96" s="99">
        <v>0.6270750959723743</v>
      </c>
      <c r="L96" s="116">
        <v>0.4703063219792807</v>
      </c>
    </row>
    <row r="97" spans="1:12" ht="19.5" customHeight="1" thickBot="1">
      <c r="A97" s="179"/>
      <c r="B97" s="158" t="s">
        <v>79</v>
      </c>
      <c r="C97" s="159" t="s">
        <v>69</v>
      </c>
      <c r="D97" s="159" t="s">
        <v>142</v>
      </c>
      <c r="E97" s="160" t="s">
        <v>74</v>
      </c>
      <c r="F97" s="160" t="s">
        <v>171</v>
      </c>
      <c r="G97" s="160" t="s">
        <v>90</v>
      </c>
      <c r="H97" s="161">
        <v>3004.44879</v>
      </c>
      <c r="I97" s="117">
        <v>2253.3365925</v>
      </c>
      <c r="J97" s="88">
        <v>1413.0112600000002</v>
      </c>
      <c r="K97" s="118">
        <v>0.6270750959723743</v>
      </c>
      <c r="L97" s="119">
        <v>0.4703063219792807</v>
      </c>
    </row>
    <row r="98" spans="1:12" s="9" customFormat="1" ht="16.5" thickBot="1">
      <c r="A98" s="199"/>
      <c r="B98" s="163" t="s">
        <v>172</v>
      </c>
      <c r="C98" s="200" t="s">
        <v>69</v>
      </c>
      <c r="D98" s="200" t="s">
        <v>173</v>
      </c>
      <c r="E98" s="200" t="s">
        <v>71</v>
      </c>
      <c r="F98" s="200"/>
      <c r="G98" s="201"/>
      <c r="H98" s="210">
        <v>150</v>
      </c>
      <c r="I98" s="210">
        <v>112.5</v>
      </c>
      <c r="J98" s="210">
        <v>141.1839</v>
      </c>
      <c r="K98" s="108">
        <v>1.2549679999999999</v>
      </c>
      <c r="L98" s="109">
        <v>0.941226</v>
      </c>
    </row>
    <row r="99" spans="1:12" ht="15.75">
      <c r="A99" s="204"/>
      <c r="B99" s="205" t="s">
        <v>174</v>
      </c>
      <c r="C99" s="206" t="s">
        <v>69</v>
      </c>
      <c r="D99" s="206" t="s">
        <v>173</v>
      </c>
      <c r="E99" s="206" t="s">
        <v>173</v>
      </c>
      <c r="F99" s="206"/>
      <c r="G99" s="207"/>
      <c r="H99" s="209">
        <v>150</v>
      </c>
      <c r="I99" s="209">
        <v>112.5</v>
      </c>
      <c r="J99" s="209">
        <v>141.1839</v>
      </c>
      <c r="K99" s="114">
        <v>1.2549679999999999</v>
      </c>
      <c r="L99" s="115">
        <v>0.941226</v>
      </c>
    </row>
    <row r="100" spans="1:12" ht="15.75">
      <c r="A100" s="174"/>
      <c r="B100" s="19" t="s">
        <v>175</v>
      </c>
      <c r="C100" s="25" t="s">
        <v>69</v>
      </c>
      <c r="D100" s="25" t="s">
        <v>173</v>
      </c>
      <c r="E100" s="17" t="s">
        <v>173</v>
      </c>
      <c r="F100" s="17" t="s">
        <v>176</v>
      </c>
      <c r="G100" s="17"/>
      <c r="H100" s="21">
        <v>150</v>
      </c>
      <c r="I100" s="21">
        <v>112.5</v>
      </c>
      <c r="J100" s="21">
        <v>141.1839</v>
      </c>
      <c r="K100" s="99">
        <v>1.2549679999999999</v>
      </c>
      <c r="L100" s="116">
        <v>0.941226</v>
      </c>
    </row>
    <row r="101" spans="1:12" ht="16.5" thickBot="1">
      <c r="A101" s="179"/>
      <c r="B101" s="130" t="s">
        <v>79</v>
      </c>
      <c r="C101" s="159" t="s">
        <v>69</v>
      </c>
      <c r="D101" s="159" t="s">
        <v>173</v>
      </c>
      <c r="E101" s="159" t="s">
        <v>173</v>
      </c>
      <c r="F101" s="159" t="s">
        <v>176</v>
      </c>
      <c r="G101" s="185" t="s">
        <v>90</v>
      </c>
      <c r="H101" s="161">
        <v>150</v>
      </c>
      <c r="I101" s="117">
        <v>112.5</v>
      </c>
      <c r="J101" s="88">
        <v>141.1839</v>
      </c>
      <c r="K101" s="118">
        <v>1.2549679999999999</v>
      </c>
      <c r="L101" s="119">
        <v>0.941226</v>
      </c>
    </row>
    <row r="102" spans="1:12" ht="14.25" customHeight="1" thickBot="1">
      <c r="A102" s="199"/>
      <c r="B102" s="163" t="s">
        <v>177</v>
      </c>
      <c r="C102" s="200" t="s">
        <v>69</v>
      </c>
      <c r="D102" s="200" t="s">
        <v>178</v>
      </c>
      <c r="E102" s="200" t="s">
        <v>71</v>
      </c>
      <c r="F102" s="200"/>
      <c r="G102" s="201"/>
      <c r="H102" s="210">
        <v>9848.6</v>
      </c>
      <c r="I102" s="210">
        <v>7386.45</v>
      </c>
      <c r="J102" s="210">
        <v>6047.56886</v>
      </c>
      <c r="K102" s="108">
        <v>0.8187382111839923</v>
      </c>
      <c r="L102" s="109">
        <v>0.6140536583879942</v>
      </c>
    </row>
    <row r="103" spans="1:12" ht="15.75">
      <c r="A103" s="204"/>
      <c r="B103" s="205" t="s">
        <v>179</v>
      </c>
      <c r="C103" s="206" t="s">
        <v>69</v>
      </c>
      <c r="D103" s="206" t="s">
        <v>178</v>
      </c>
      <c r="E103" s="206" t="s">
        <v>73</v>
      </c>
      <c r="F103" s="206"/>
      <c r="G103" s="207"/>
      <c r="H103" s="209">
        <v>9848.6</v>
      </c>
      <c r="I103" s="209">
        <v>7386.45</v>
      </c>
      <c r="J103" s="209">
        <v>6047.56886</v>
      </c>
      <c r="K103" s="114">
        <v>0.8187382111839923</v>
      </c>
      <c r="L103" s="115">
        <v>0.6140536583879942</v>
      </c>
    </row>
    <row r="104" spans="1:12" ht="31.5">
      <c r="A104" s="174"/>
      <c r="B104" s="16" t="s">
        <v>180</v>
      </c>
      <c r="C104" s="25" t="s">
        <v>69</v>
      </c>
      <c r="D104" s="25" t="s">
        <v>178</v>
      </c>
      <c r="E104" s="20" t="s">
        <v>73</v>
      </c>
      <c r="F104" s="20" t="s">
        <v>181</v>
      </c>
      <c r="G104" s="17"/>
      <c r="H104" s="21">
        <v>9848.6</v>
      </c>
      <c r="I104" s="21">
        <v>7386.45</v>
      </c>
      <c r="J104" s="21">
        <v>6047.56886</v>
      </c>
      <c r="K104" s="99">
        <v>0.8187382111839923</v>
      </c>
      <c r="L104" s="116">
        <v>0.6140536583879942</v>
      </c>
    </row>
    <row r="105" spans="1:12" ht="31.5">
      <c r="A105" s="174"/>
      <c r="B105" s="16" t="s">
        <v>182</v>
      </c>
      <c r="C105" s="25" t="s">
        <v>69</v>
      </c>
      <c r="D105" s="25" t="s">
        <v>178</v>
      </c>
      <c r="E105" s="20" t="s">
        <v>73</v>
      </c>
      <c r="F105" s="20" t="s">
        <v>183</v>
      </c>
      <c r="G105" s="17"/>
      <c r="H105" s="21">
        <v>8912.3</v>
      </c>
      <c r="I105" s="21">
        <v>6684.225000000001</v>
      </c>
      <c r="J105" s="21">
        <v>5423.3688600000005</v>
      </c>
      <c r="K105" s="99">
        <v>0.811368387509397</v>
      </c>
      <c r="L105" s="116">
        <v>0.6085262906320478</v>
      </c>
    </row>
    <row r="106" spans="1:12" ht="16.5" thickBot="1">
      <c r="A106" s="179"/>
      <c r="B106" s="158" t="s">
        <v>184</v>
      </c>
      <c r="C106" s="159" t="s">
        <v>69</v>
      </c>
      <c r="D106" s="159" t="s">
        <v>178</v>
      </c>
      <c r="E106" s="160" t="s">
        <v>73</v>
      </c>
      <c r="F106" s="160" t="s">
        <v>183</v>
      </c>
      <c r="G106" s="211" t="s">
        <v>103</v>
      </c>
      <c r="H106" s="161">
        <v>8912.3</v>
      </c>
      <c r="I106" s="161">
        <v>6684.225000000001</v>
      </c>
      <c r="J106" s="161">
        <v>5423.3688600000005</v>
      </c>
      <c r="K106" s="118">
        <v>0.811368387509397</v>
      </c>
      <c r="L106" s="119">
        <v>0.6085262906320478</v>
      </c>
    </row>
    <row r="107" spans="1:12" ht="95.25" thickBot="1">
      <c r="A107" s="212" t="s">
        <v>204</v>
      </c>
      <c r="B107" s="213" t="s">
        <v>62</v>
      </c>
      <c r="C107" s="213" t="s">
        <v>63</v>
      </c>
      <c r="D107" s="213" t="s">
        <v>64</v>
      </c>
      <c r="E107" s="213" t="s">
        <v>65</v>
      </c>
      <c r="F107" s="213" t="s">
        <v>66</v>
      </c>
      <c r="G107" s="213" t="s">
        <v>67</v>
      </c>
      <c r="H107" s="213" t="s">
        <v>211</v>
      </c>
      <c r="I107" s="202" t="s">
        <v>230</v>
      </c>
      <c r="J107" s="63" t="s">
        <v>209</v>
      </c>
      <c r="K107" s="63" t="s">
        <v>233</v>
      </c>
      <c r="L107" s="64" t="s">
        <v>210</v>
      </c>
    </row>
    <row r="108" spans="1:12" ht="15.75">
      <c r="A108" s="204"/>
      <c r="B108" s="205" t="s">
        <v>185</v>
      </c>
      <c r="C108" s="206" t="s">
        <v>69</v>
      </c>
      <c r="D108" s="206" t="s">
        <v>73</v>
      </c>
      <c r="E108" s="235" t="s">
        <v>73</v>
      </c>
      <c r="F108" s="206" t="s">
        <v>87</v>
      </c>
      <c r="G108" s="207"/>
      <c r="H108" s="209">
        <v>936.3</v>
      </c>
      <c r="I108" s="209">
        <v>702.225</v>
      </c>
      <c r="J108" s="209">
        <v>624.2</v>
      </c>
      <c r="K108" s="114">
        <v>0.8888888888888891</v>
      </c>
      <c r="L108" s="115">
        <v>0.6666666666666667</v>
      </c>
    </row>
    <row r="109" spans="1:12" ht="16.5" thickBot="1">
      <c r="A109" s="179"/>
      <c r="B109" s="130" t="s">
        <v>57</v>
      </c>
      <c r="C109" s="159" t="s">
        <v>69</v>
      </c>
      <c r="D109" s="159" t="s">
        <v>73</v>
      </c>
      <c r="E109" s="160" t="s">
        <v>73</v>
      </c>
      <c r="F109" s="159" t="s">
        <v>87</v>
      </c>
      <c r="G109" s="185" t="s">
        <v>88</v>
      </c>
      <c r="H109" s="161">
        <v>936.3</v>
      </c>
      <c r="I109" s="161">
        <v>702.225</v>
      </c>
      <c r="J109" s="161">
        <v>624.2</v>
      </c>
      <c r="K109" s="118">
        <v>0.8888888888888891</v>
      </c>
      <c r="L109" s="119">
        <v>0.6666666666666667</v>
      </c>
    </row>
    <row r="110" spans="1:12" ht="16.5" thickBot="1">
      <c r="A110" s="199"/>
      <c r="B110" s="163" t="s">
        <v>186</v>
      </c>
      <c r="C110" s="200" t="s">
        <v>69</v>
      </c>
      <c r="D110" s="200" t="s">
        <v>126</v>
      </c>
      <c r="E110" s="200" t="s">
        <v>71</v>
      </c>
      <c r="F110" s="200"/>
      <c r="G110" s="201"/>
      <c r="H110" s="210">
        <v>263</v>
      </c>
      <c r="I110" s="210">
        <v>197.25</v>
      </c>
      <c r="J110" s="210">
        <v>149.04698</v>
      </c>
      <c r="K110" s="108">
        <v>0.7556247401774397</v>
      </c>
      <c r="L110" s="109">
        <v>0.5667185551330798</v>
      </c>
    </row>
    <row r="111" spans="1:12" ht="15.75">
      <c r="A111" s="191"/>
      <c r="B111" s="205" t="s">
        <v>187</v>
      </c>
      <c r="C111" s="206" t="s">
        <v>69</v>
      </c>
      <c r="D111" s="206" t="s">
        <v>126</v>
      </c>
      <c r="E111" s="206" t="s">
        <v>73</v>
      </c>
      <c r="F111" s="206"/>
      <c r="G111" s="207"/>
      <c r="H111" s="209">
        <v>43</v>
      </c>
      <c r="I111" s="209">
        <v>32.25</v>
      </c>
      <c r="J111" s="209">
        <v>25.696980000000003</v>
      </c>
      <c r="K111" s="114">
        <v>0.796805581395349</v>
      </c>
      <c r="L111" s="115">
        <v>0.5976041860465117</v>
      </c>
    </row>
    <row r="112" spans="1:12" ht="15.75">
      <c r="A112" s="173"/>
      <c r="B112" s="22" t="s">
        <v>188</v>
      </c>
      <c r="C112" s="25" t="s">
        <v>69</v>
      </c>
      <c r="D112" s="25" t="s">
        <v>126</v>
      </c>
      <c r="E112" s="25" t="s">
        <v>73</v>
      </c>
      <c r="F112" s="25" t="s">
        <v>189</v>
      </c>
      <c r="G112" s="18"/>
      <c r="H112" s="21">
        <v>43</v>
      </c>
      <c r="I112" s="21">
        <v>32.25</v>
      </c>
      <c r="J112" s="21">
        <v>25.696980000000003</v>
      </c>
      <c r="K112" s="99">
        <v>0.796805581395349</v>
      </c>
      <c r="L112" s="116">
        <v>0.5976041860465117</v>
      </c>
    </row>
    <row r="113" spans="1:12" ht="15.75">
      <c r="A113" s="173"/>
      <c r="B113" s="95" t="s">
        <v>190</v>
      </c>
      <c r="C113" s="25" t="s">
        <v>69</v>
      </c>
      <c r="D113" s="25" t="s">
        <v>126</v>
      </c>
      <c r="E113" s="25" t="s">
        <v>73</v>
      </c>
      <c r="F113" s="25" t="s">
        <v>189</v>
      </c>
      <c r="G113" s="18" t="s">
        <v>191</v>
      </c>
      <c r="H113" s="21">
        <v>43</v>
      </c>
      <c r="I113" s="92">
        <v>32.25</v>
      </c>
      <c r="J113" s="46">
        <v>25.696980000000003</v>
      </c>
      <c r="K113" s="99">
        <v>0.796805581395349</v>
      </c>
      <c r="L113" s="116">
        <v>0.5976041860465117</v>
      </c>
    </row>
    <row r="114" spans="1:12" ht="15.75">
      <c r="A114" s="174"/>
      <c r="B114" s="22" t="s">
        <v>192</v>
      </c>
      <c r="C114" s="25" t="s">
        <v>69</v>
      </c>
      <c r="D114" s="25" t="s">
        <v>126</v>
      </c>
      <c r="E114" s="25" t="s">
        <v>74</v>
      </c>
      <c r="F114" s="25"/>
      <c r="G114" s="18"/>
      <c r="H114" s="21">
        <v>220</v>
      </c>
      <c r="I114" s="21">
        <v>165</v>
      </c>
      <c r="J114" s="21">
        <v>123.35</v>
      </c>
      <c r="K114" s="99">
        <v>0.7475757575757576</v>
      </c>
      <c r="L114" s="116">
        <v>0.5606818181818182</v>
      </c>
    </row>
    <row r="115" spans="1:12" ht="15.75">
      <c r="A115" s="174"/>
      <c r="B115" s="95" t="s">
        <v>193</v>
      </c>
      <c r="C115" s="25" t="s">
        <v>69</v>
      </c>
      <c r="D115" s="25" t="s">
        <v>126</v>
      </c>
      <c r="E115" s="20" t="s">
        <v>74</v>
      </c>
      <c r="F115" s="20" t="s">
        <v>194</v>
      </c>
      <c r="G115" s="17"/>
      <c r="H115" s="21">
        <v>200</v>
      </c>
      <c r="I115" s="21">
        <v>150</v>
      </c>
      <c r="J115" s="21">
        <v>123.35</v>
      </c>
      <c r="K115" s="99">
        <v>0.8223333333333332</v>
      </c>
      <c r="L115" s="116">
        <v>0.61675</v>
      </c>
    </row>
    <row r="116" spans="1:12" ht="15.75">
      <c r="A116" s="174"/>
      <c r="B116" s="95" t="s">
        <v>190</v>
      </c>
      <c r="C116" s="25" t="s">
        <v>69</v>
      </c>
      <c r="D116" s="25" t="s">
        <v>126</v>
      </c>
      <c r="E116" s="20" t="s">
        <v>74</v>
      </c>
      <c r="F116" s="20" t="s">
        <v>194</v>
      </c>
      <c r="G116" s="17" t="s">
        <v>191</v>
      </c>
      <c r="H116" s="21">
        <v>200</v>
      </c>
      <c r="I116" s="92">
        <v>150</v>
      </c>
      <c r="J116" s="46">
        <v>123.35</v>
      </c>
      <c r="K116" s="99">
        <v>0.8223333333333332</v>
      </c>
      <c r="L116" s="116">
        <v>0.61675</v>
      </c>
    </row>
    <row r="117" spans="1:12" ht="15.75">
      <c r="A117" s="174"/>
      <c r="B117" s="10" t="s">
        <v>195</v>
      </c>
      <c r="C117" s="25" t="s">
        <v>69</v>
      </c>
      <c r="D117" s="25" t="s">
        <v>126</v>
      </c>
      <c r="E117" s="20" t="s">
        <v>74</v>
      </c>
      <c r="F117" s="20" t="s">
        <v>196</v>
      </c>
      <c r="G117" s="17"/>
      <c r="H117" s="21">
        <v>20</v>
      </c>
      <c r="I117" s="21">
        <v>15</v>
      </c>
      <c r="J117" s="21">
        <v>0</v>
      </c>
      <c r="K117" s="99">
        <v>0</v>
      </c>
      <c r="L117" s="116">
        <v>0</v>
      </c>
    </row>
    <row r="118" spans="1:12" ht="16.5" thickBot="1">
      <c r="A118" s="179"/>
      <c r="B118" s="236" t="s">
        <v>195</v>
      </c>
      <c r="C118" s="159" t="s">
        <v>69</v>
      </c>
      <c r="D118" s="159" t="s">
        <v>126</v>
      </c>
      <c r="E118" s="160" t="s">
        <v>74</v>
      </c>
      <c r="F118" s="160" t="s">
        <v>196</v>
      </c>
      <c r="G118" s="211" t="s">
        <v>191</v>
      </c>
      <c r="H118" s="161">
        <v>20</v>
      </c>
      <c r="I118" s="117">
        <v>15</v>
      </c>
      <c r="J118" s="214">
        <v>0</v>
      </c>
      <c r="K118" s="118">
        <v>0</v>
      </c>
      <c r="L118" s="119">
        <v>0</v>
      </c>
    </row>
    <row r="119" spans="1:12" ht="16.5" thickBot="1">
      <c r="A119" s="199"/>
      <c r="B119" s="237" t="s">
        <v>197</v>
      </c>
      <c r="C119" s="200" t="s">
        <v>69</v>
      </c>
      <c r="D119" s="200" t="s">
        <v>92</v>
      </c>
      <c r="E119" s="201" t="s">
        <v>71</v>
      </c>
      <c r="F119" s="201"/>
      <c r="G119" s="201"/>
      <c r="H119" s="210">
        <v>100</v>
      </c>
      <c r="I119" s="210">
        <v>75</v>
      </c>
      <c r="J119" s="210">
        <v>94.27435000000001</v>
      </c>
      <c r="K119" s="108">
        <v>1.2569913333333336</v>
      </c>
      <c r="L119" s="109">
        <v>0.9427435000000002</v>
      </c>
    </row>
    <row r="120" spans="1:12" ht="15.75">
      <c r="A120" s="204"/>
      <c r="B120" s="205" t="s">
        <v>197</v>
      </c>
      <c r="C120" s="206" t="s">
        <v>69</v>
      </c>
      <c r="D120" s="206" t="s">
        <v>92</v>
      </c>
      <c r="E120" s="206" t="s">
        <v>71</v>
      </c>
      <c r="F120" s="206"/>
      <c r="G120" s="206"/>
      <c r="H120" s="209">
        <v>100</v>
      </c>
      <c r="I120" s="209">
        <v>75</v>
      </c>
      <c r="J120" s="209">
        <v>94.27435000000001</v>
      </c>
      <c r="K120" s="114">
        <v>1.2569913333333336</v>
      </c>
      <c r="L120" s="115">
        <v>0.9427435000000002</v>
      </c>
    </row>
    <row r="121" spans="1:12" ht="15.75">
      <c r="A121" s="174"/>
      <c r="B121" s="16" t="s">
        <v>198</v>
      </c>
      <c r="C121" s="25" t="s">
        <v>69</v>
      </c>
      <c r="D121" s="25" t="s">
        <v>92</v>
      </c>
      <c r="E121" s="20" t="s">
        <v>142</v>
      </c>
      <c r="F121" s="20" t="s">
        <v>199</v>
      </c>
      <c r="G121" s="20"/>
      <c r="H121" s="21">
        <v>100</v>
      </c>
      <c r="I121" s="21">
        <v>75</v>
      </c>
      <c r="J121" s="21">
        <v>94.27435000000001</v>
      </c>
      <c r="K121" s="99">
        <v>1.2569913333333336</v>
      </c>
      <c r="L121" s="116">
        <v>0.9427435000000002</v>
      </c>
    </row>
    <row r="122" spans="1:12" ht="31.5">
      <c r="A122" s="174"/>
      <c r="B122" s="16" t="s">
        <v>200</v>
      </c>
      <c r="C122" s="25" t="s">
        <v>69</v>
      </c>
      <c r="D122" s="25" t="s">
        <v>92</v>
      </c>
      <c r="E122" s="20" t="s">
        <v>142</v>
      </c>
      <c r="F122" s="20" t="s">
        <v>201</v>
      </c>
      <c r="G122" s="20"/>
      <c r="H122" s="21">
        <v>100</v>
      </c>
      <c r="I122" s="21">
        <v>75</v>
      </c>
      <c r="J122" s="21">
        <v>94.27435000000001</v>
      </c>
      <c r="K122" s="99">
        <v>1.2569913333333336</v>
      </c>
      <c r="L122" s="116">
        <v>0.9427435000000002</v>
      </c>
    </row>
    <row r="123" spans="1:12" ht="16.5" thickBot="1">
      <c r="A123" s="179"/>
      <c r="B123" s="158" t="s">
        <v>79</v>
      </c>
      <c r="C123" s="159" t="s">
        <v>69</v>
      </c>
      <c r="D123" s="159" t="s">
        <v>92</v>
      </c>
      <c r="E123" s="160" t="s">
        <v>142</v>
      </c>
      <c r="F123" s="160" t="s">
        <v>201</v>
      </c>
      <c r="G123" s="160" t="s">
        <v>90</v>
      </c>
      <c r="H123" s="161">
        <v>100</v>
      </c>
      <c r="I123" s="117">
        <v>75</v>
      </c>
      <c r="J123" s="88">
        <v>94.27435000000001</v>
      </c>
      <c r="K123" s="118">
        <v>1.2569913333333336</v>
      </c>
      <c r="L123" s="119">
        <v>0.9427435000000002</v>
      </c>
    </row>
    <row r="124" spans="1:12" ht="16.5" thickBot="1">
      <c r="A124" s="162"/>
      <c r="B124" s="163" t="s">
        <v>202</v>
      </c>
      <c r="C124" s="164"/>
      <c r="D124" s="152"/>
      <c r="E124" s="153"/>
      <c r="F124" s="152"/>
      <c r="G124" s="165"/>
      <c r="H124" s="166">
        <v>99059.35900000001</v>
      </c>
      <c r="I124" s="166">
        <v>74294.51925</v>
      </c>
      <c r="J124" s="166">
        <v>46555.15118000001</v>
      </c>
      <c r="K124" s="108">
        <v>0.626629684800067</v>
      </c>
      <c r="L124" s="109">
        <v>0.4699722636000502</v>
      </c>
    </row>
    <row r="125" ht="12.75">
      <c r="D125" s="14"/>
    </row>
    <row r="126" spans="4:9" ht="12.75">
      <c r="D126" s="14"/>
      <c r="H126" s="26"/>
      <c r="I126" s="134"/>
    </row>
    <row r="127" spans="4:10" ht="12.75">
      <c r="D127" s="14"/>
      <c r="I127" s="134"/>
      <c r="J127" s="41"/>
    </row>
    <row r="128" spans="4:10" ht="12.75">
      <c r="D128" s="14"/>
      <c r="H128" s="27"/>
      <c r="I128" s="27"/>
      <c r="J128" s="27"/>
    </row>
    <row r="129" ht="12.75">
      <c r="D129" s="14"/>
    </row>
    <row r="130" ht="12.75">
      <c r="D130" s="14"/>
    </row>
    <row r="131" ht="12.75">
      <c r="D131" s="14"/>
    </row>
    <row r="132" ht="12.75">
      <c r="D132" s="14"/>
    </row>
    <row r="133" ht="12.75">
      <c r="D133" s="14"/>
    </row>
    <row r="134" ht="12.75">
      <c r="D134" s="14"/>
    </row>
    <row r="135" ht="12.75">
      <c r="D135" s="14"/>
    </row>
    <row r="136" ht="12.75">
      <c r="D136" s="14"/>
    </row>
    <row r="137" ht="12.75">
      <c r="D137" s="14"/>
    </row>
    <row r="138" ht="12.75">
      <c r="D138" s="14"/>
    </row>
    <row r="139" ht="12.75">
      <c r="D139" s="14"/>
    </row>
    <row r="140" ht="12.75">
      <c r="D140" s="14"/>
    </row>
    <row r="141" ht="12.75">
      <c r="D141" s="14"/>
    </row>
    <row r="142" ht="12.75">
      <c r="D142" s="14"/>
    </row>
    <row r="143" ht="12.75">
      <c r="D143" s="14"/>
    </row>
    <row r="144" ht="12.75">
      <c r="D144" s="14"/>
    </row>
    <row r="145" ht="12.75">
      <c r="D145" s="14"/>
    </row>
    <row r="146" ht="12.75">
      <c r="D146" s="14"/>
    </row>
    <row r="147" ht="12.75">
      <c r="D147" s="14"/>
    </row>
    <row r="148" ht="12.75">
      <c r="D148" s="14"/>
    </row>
    <row r="149" ht="12.75">
      <c r="D149" s="14"/>
    </row>
    <row r="150" ht="12.75">
      <c r="D150" s="14"/>
    </row>
    <row r="151" ht="12.75">
      <c r="D151" s="14"/>
    </row>
    <row r="152" ht="12.75">
      <c r="D152" s="14"/>
    </row>
    <row r="153" ht="12.75">
      <c r="D153" s="14"/>
    </row>
    <row r="154" ht="12.75">
      <c r="D154" s="14"/>
    </row>
    <row r="155" ht="12.75">
      <c r="D155" s="14"/>
    </row>
    <row r="156" ht="12.75">
      <c r="D156" s="14"/>
    </row>
    <row r="157" ht="12.75">
      <c r="D157" s="14"/>
    </row>
    <row r="158" ht="12.75">
      <c r="D158" s="14"/>
    </row>
    <row r="159" ht="12.75">
      <c r="D159" s="14"/>
    </row>
    <row r="160" ht="12.75">
      <c r="D160" s="14"/>
    </row>
    <row r="161" ht="12.75">
      <c r="D161" s="14"/>
    </row>
    <row r="162" ht="12.75">
      <c r="D162" s="14"/>
    </row>
    <row r="163" ht="12.75">
      <c r="D163" s="14"/>
    </row>
    <row r="164" ht="12.75">
      <c r="D164" s="14"/>
    </row>
    <row r="165" ht="12.75">
      <c r="D165" s="14"/>
    </row>
    <row r="166" ht="12.75">
      <c r="D166" s="14"/>
    </row>
    <row r="167" ht="12.75">
      <c r="D167" s="14"/>
    </row>
    <row r="168" ht="12.75">
      <c r="D168" s="14"/>
    </row>
    <row r="169" ht="12.75">
      <c r="D169" s="14"/>
    </row>
    <row r="170" ht="12.75">
      <c r="D170" s="14"/>
    </row>
    <row r="171" ht="12.75">
      <c r="D171" s="14"/>
    </row>
    <row r="172" ht="12.75">
      <c r="D172" s="14"/>
    </row>
    <row r="173" ht="12.75">
      <c r="D173" s="14"/>
    </row>
    <row r="174" ht="12.75">
      <c r="D174" s="14"/>
    </row>
    <row r="175" ht="12.75">
      <c r="D175" s="14"/>
    </row>
    <row r="176" ht="12.75">
      <c r="D176" s="14"/>
    </row>
    <row r="177" ht="12.75">
      <c r="D177" s="14"/>
    </row>
    <row r="178" ht="12.75">
      <c r="D178" s="14"/>
    </row>
    <row r="179" ht="12.75">
      <c r="D179" s="14"/>
    </row>
    <row r="180" ht="12.75">
      <c r="D180" s="14"/>
    </row>
    <row r="181" ht="12.75">
      <c r="D181" s="14"/>
    </row>
    <row r="182" ht="12.75">
      <c r="D182" s="14"/>
    </row>
    <row r="183" ht="12.75">
      <c r="D183" s="14"/>
    </row>
    <row r="184" ht="12.75">
      <c r="D184" s="14"/>
    </row>
    <row r="185" ht="12.75">
      <c r="D185" s="14"/>
    </row>
    <row r="186" ht="12.75">
      <c r="D186" s="14"/>
    </row>
    <row r="187" ht="12.75">
      <c r="D187" s="14"/>
    </row>
    <row r="188" ht="12.75">
      <c r="D188" s="14"/>
    </row>
    <row r="189" ht="12.75">
      <c r="D189" s="14"/>
    </row>
    <row r="190" ht="12.75">
      <c r="D190" s="14"/>
    </row>
    <row r="191" ht="12.75">
      <c r="D191" s="14"/>
    </row>
    <row r="192" ht="12.75">
      <c r="D192" s="14"/>
    </row>
  </sheetData>
  <sheetProtection/>
  <mergeCells count="7">
    <mergeCell ref="A5:L5"/>
    <mergeCell ref="A6:L6"/>
    <mergeCell ref="A7:L7"/>
    <mergeCell ref="K1:L1"/>
    <mergeCell ref="J2:L2"/>
    <mergeCell ref="J3:L3"/>
    <mergeCell ref="F3:H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1</cp:lastModifiedBy>
  <cp:lastPrinted>2012-10-15T11:31:34Z</cp:lastPrinted>
  <dcterms:created xsi:type="dcterms:W3CDTF">2012-04-13T06:27:47Z</dcterms:created>
  <dcterms:modified xsi:type="dcterms:W3CDTF">2012-10-17T07:28:54Z</dcterms:modified>
  <cp:category/>
  <cp:version/>
  <cp:contentType/>
  <cp:contentStatus/>
</cp:coreProperties>
</file>