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15" windowHeight="10230" activeTab="1"/>
  </bookViews>
  <sheets>
    <sheet name="прил 1" sheetId="1" r:id="rId1"/>
    <sheet name="прил 2" sheetId="2" r:id="rId2"/>
    <sheet name="прил 3" sheetId="3" r:id="rId3"/>
    <sheet name="прил 5" sheetId="4" r:id="rId4"/>
    <sheet name="прил 6" sheetId="5" r:id="rId5"/>
    <sheet name="Приложение 9" sheetId="6" r:id="rId6"/>
    <sheet name="прил 12" sheetId="7" r:id="rId7"/>
  </sheets>
  <externalReferences>
    <externalReference r:id="rId10"/>
    <externalReference r:id="rId11"/>
    <externalReference r:id="rId12"/>
  </externalReferences>
  <definedNames>
    <definedName name="Excel_BuiltIn_Print_Titles_1">#REF!</definedName>
    <definedName name="Z_0280A825_DE56_4173_95B8_250CAAE83719_.wvu.Cols" localSheetId="0" hidden="1">'прил 1'!$D:$D</definedName>
    <definedName name="Z_0280A825_DE56_4173_95B8_250CAAE83719_.wvu.Cols" localSheetId="1" hidden="1">'прил 2'!$C:$E</definedName>
    <definedName name="Z_0280A825_DE56_4173_95B8_250CAAE83719_.wvu.Rows" localSheetId="1" hidden="1">'прил 2'!$38:$38</definedName>
    <definedName name="Z_0280A825_DE56_4173_95B8_250CAAE83719_.wvu.Rows" localSheetId="4" hidden="1">'прил 6'!$69:$69,'прил 6'!$80:$81,'прил 6'!$84:$85,'прил 6'!$116:$117</definedName>
    <definedName name="Z_2F272CD7_8BC5_4008_A24E_0BE14C489E7F_.wvu.Cols" localSheetId="0" hidden="1">'прил 1'!$D:$D</definedName>
    <definedName name="Z_2F272CD7_8BC5_4008_A24E_0BE14C489E7F_.wvu.Cols" localSheetId="1" hidden="1">'прил 2'!$C:$E</definedName>
    <definedName name="Z_2F272CD7_8BC5_4008_A24E_0BE14C489E7F_.wvu.Rows" localSheetId="1" hidden="1">'прил 2'!$36:$36</definedName>
    <definedName name="Z_2F272CD7_8BC5_4008_A24E_0BE14C489E7F_.wvu.Rows" localSheetId="2" hidden="1">'прил 3'!$18:$19</definedName>
    <definedName name="Z_2F272CD7_8BC5_4008_A24E_0BE14C489E7F_.wvu.Rows" localSheetId="4" hidden="1">'прил 6'!$42:$46,'прил 6'!$69:$69,'прил 6'!$80:$81,'прил 6'!$84:$85,'прил 6'!$98:$99,'прил 6'!$116:$117</definedName>
    <definedName name="_xlnm.Print_Area" localSheetId="1">'прил 2'!$A$1:$F$39</definedName>
    <definedName name="_xlnm.Print_Area" localSheetId="2">'прил 3'!$A$1:$C$20</definedName>
  </definedNames>
  <calcPr fullCalcOnLoad="1" refMode="R1C1"/>
</workbook>
</file>

<file path=xl/sharedStrings.xml><?xml version="1.0" encoding="utf-8"?>
<sst xmlns="http://schemas.openxmlformats.org/spreadsheetml/2006/main" count="585" uniqueCount="323">
  <si>
    <t xml:space="preserve">                     Приложение №1</t>
  </si>
  <si>
    <t xml:space="preserve">ИСТОЧНИКИ </t>
  </si>
  <si>
    <t xml:space="preserve">внутреннего финансирования дефицита бюджета </t>
  </si>
  <si>
    <t>МО "Рахьинское городское поселение" на 2011 год.</t>
  </si>
  <si>
    <t>Код</t>
  </si>
  <si>
    <t>Наименование</t>
  </si>
  <si>
    <t>Сумма (тыс. руб.)</t>
  </si>
  <si>
    <t>000 01 05 00 00 05 0000 000</t>
  </si>
  <si>
    <t>Изменение остатков средств на счетах по учету средств бюджета</t>
  </si>
  <si>
    <t>Всего источников внутреннего финансирования</t>
  </si>
  <si>
    <t>Приложение № 2</t>
  </si>
  <si>
    <t>ДОХОДЫ</t>
  </si>
  <si>
    <t xml:space="preserve">  Бюджета МО «Рахьинское городское поселение» на 2011 год.</t>
  </si>
  <si>
    <t>9 мес 2010</t>
  </si>
  <si>
    <t>10100000000000000</t>
  </si>
  <si>
    <t>Налоги на прибыль, доходы</t>
  </si>
  <si>
    <t>10102000010000110</t>
  </si>
  <si>
    <t>- налог на доходы физических лиц</t>
  </si>
  <si>
    <t>10600000000000000</t>
  </si>
  <si>
    <t>Налоги на имущество</t>
  </si>
  <si>
    <t>10601030100000110</t>
  </si>
  <si>
    <t>Налог на имущество физических лиц, зачисляемый  в бюджеты поселений</t>
  </si>
  <si>
    <t>10606000000000110</t>
  </si>
  <si>
    <t>Земельный налог</t>
  </si>
  <si>
    <t>10604000000000110</t>
  </si>
  <si>
    <t>Транспортный налог</t>
  </si>
  <si>
    <t>10800000000000000</t>
  </si>
  <si>
    <t>Государственная пошлина</t>
  </si>
  <si>
    <t>00110804020010000110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</si>
  <si>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действий.</t>
  </si>
  <si>
    <t>Итого налоговые доходы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</si>
  <si>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</si>
  <si>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</si>
  <si>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11105010000000120</t>
  </si>
  <si>
    <t>11105035100000120</t>
  </si>
  <si>
    <t>Доходы от  сдачи в аренду имущества,  находящегося  в оперативном управлении  органов управления поселений и созданных   ими учреждений (за исключением имущества мун. автономных учреждений).</t>
  </si>
  <si>
    <t>11300000000000000</t>
  </si>
  <si>
    <t>Доходы от оказания платных услуг и компенсации затрат государства.</t>
  </si>
  <si>
    <t>11303050100000130</t>
  </si>
  <si>
    <t>Прочие доходы от оказания платных услуг получателями средств бюджетов поселений и компенсации затрат государства бюджетов поселений.</t>
  </si>
  <si>
    <t>Доходы от продажи материальных и нематериальных активов.</t>
  </si>
  <si>
    <t>11406014100000430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</si>
  <si>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поселений.</t>
  </si>
  <si>
    <t>11401050100000410</t>
  </si>
  <si>
    <t>Доходы от продажи квартир находящихся в собственности поселений</t>
  </si>
  <si>
    <t>11700000000000000</t>
  </si>
  <si>
    <t>Прочие неналоговые доходы</t>
  </si>
  <si>
    <t>11705050100000180</t>
  </si>
  <si>
    <t>Итого неналоговые доходы</t>
  </si>
  <si>
    <t>Итого налоговые и неналоговые доходы</t>
  </si>
  <si>
    <t>20000000000000000</t>
  </si>
  <si>
    <t>Безвозмездные поступления</t>
  </si>
  <si>
    <t>20201001100000151</t>
  </si>
  <si>
    <t>Дотации на выравнивание бюджетной обеспеченности из областного бюджета</t>
  </si>
  <si>
    <t>Дотации на выравнивание бюджетной обеспеченности из районного бюджета</t>
  </si>
  <si>
    <t>2020301510000100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</si>
  <si>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комиссариаты.</t>
  </si>
  <si>
    <t>20202077100000151</t>
  </si>
  <si>
    <t>Субсидии бюджетам поселений на бюдж.инвестиции в объекты капитального строительства соб МО</t>
  </si>
  <si>
    <t>20204999100000151</t>
  </si>
  <si>
    <t>Иные межбюджетные трансферты</t>
  </si>
  <si>
    <t>Всего доходов</t>
  </si>
  <si>
    <t>не хватает</t>
  </si>
  <si>
    <t xml:space="preserve">Приложение № 3 </t>
  </si>
  <si>
    <t xml:space="preserve">БЕЗВОЗМЕЗДНЫЕ ПОСТУПЛЕНИЯ </t>
  </si>
  <si>
    <t xml:space="preserve">от бюджетов других уровней по бюджету </t>
  </si>
  <si>
    <t>МО «Рахьинское городское поселение» в 2011 году</t>
  </si>
  <si>
    <t>Код бюджетной классификации</t>
  </si>
  <si>
    <t>Источники доходов</t>
  </si>
  <si>
    <t>Сумма          (тысяч рублей)</t>
  </si>
  <si>
    <t>2 02 00000 00 0000 000</t>
  </si>
  <si>
    <t xml:space="preserve">Безвозмездные поступления от других бюджетов бюджетной системы Российской Федерации </t>
  </si>
  <si>
    <t>2 02 01001 00 0000 151</t>
  </si>
  <si>
    <t>Дотация на выравнивание бюджетной обеспеченности</t>
  </si>
  <si>
    <t>2 02 01001 10 0000 151</t>
  </si>
  <si>
    <t>Дотация на выравнивание уровня бюджетной обеспеченности из областного бюджета</t>
  </si>
  <si>
    <t>Дотация на выравнивание уровня бюджетной обеспеченности из районного бюджета</t>
  </si>
  <si>
    <t>2 02 02077 10 0000 151</t>
  </si>
  <si>
    <t>Субсидии бюджетам поселений на бюдж.инвестиции в объекты капитального строительства</t>
  </si>
  <si>
    <t>2 02 04999 10 0000 151</t>
  </si>
  <si>
    <t>2 02 03000 00 0000 151</t>
  </si>
  <si>
    <t>Субвенции бюджетам субъектов Российской Федерации и муниципальных образований</t>
  </si>
  <si>
    <t>2 02 03015 10 0000 151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</si>
  <si>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</si>
  <si>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РАСХОДЫ</t>
  </si>
  <si>
    <t>по разделам и подразделам функциональной классификации расходов</t>
  </si>
  <si>
    <t>на 2011 год</t>
  </si>
  <si>
    <t>Наименование раздела и подраздела</t>
  </si>
  <si>
    <t>Код администратора</t>
  </si>
  <si>
    <t>код раздела</t>
  </si>
  <si>
    <t>Код подраздела</t>
  </si>
  <si>
    <t>Бюджет-всего (тысяч рублей)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</si>
  <si>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</si>
  <si>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</si>
  <si>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</si>
  <si>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001</t>
  </si>
  <si>
    <t>0103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</si>
  <si>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администраций.</t>
  </si>
  <si>
    <t>0104</t>
  </si>
  <si>
    <t>Обеспечение проведения выборов и референдумов</t>
  </si>
  <si>
    <t>0107</t>
  </si>
  <si>
    <t>Резервные фонды.</t>
  </si>
  <si>
    <t>0111</t>
  </si>
  <si>
    <t>Другие общегосударственные вопросы</t>
  </si>
  <si>
    <t>0113</t>
  </si>
  <si>
    <t>Национальная оборона</t>
  </si>
  <si>
    <t>0200</t>
  </si>
  <si>
    <t>0203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</si>
  <si>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</si>
  <si>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</si>
  <si>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</si>
  <si>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0309</t>
  </si>
  <si>
    <t>Национальная экономика</t>
  </si>
  <si>
    <t>0400</t>
  </si>
  <si>
    <t>Топливно-энергетический комплекс</t>
  </si>
  <si>
    <t>0402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</si>
  <si>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</si>
  <si>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</si>
  <si>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</si>
  <si>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</si>
  <si>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</si>
  <si>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</si>
  <si>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</si>
  <si>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</si>
  <si>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</si>
  <si>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</si>
  <si>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</si>
  <si>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</si>
  <si>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детей.</t>
  </si>
  <si>
    <t>0707</t>
  </si>
  <si>
    <t>Культура, кинематография и средства массовой информации</t>
  </si>
  <si>
    <t>0800</t>
  </si>
  <si>
    <t>Культура</t>
  </si>
  <si>
    <t>8001</t>
  </si>
  <si>
    <t>Социальное обеспечение населения</t>
  </si>
  <si>
    <t>1000</t>
  </si>
  <si>
    <t>Пенсии, пособия, выплачиваемые организациями сектора государственного управления</t>
  </si>
  <si>
    <t>1001</t>
  </si>
  <si>
    <t>Оказание других видов социальной помощи</t>
  </si>
  <si>
    <t>1003</t>
  </si>
  <si>
    <t>Физическая культура  и спорт.</t>
  </si>
  <si>
    <t>1100</t>
  </si>
  <si>
    <t>Другие вопросы в области физической культуры и спорта</t>
  </si>
  <si>
    <t>1105</t>
  </si>
  <si>
    <t xml:space="preserve">                           Всего расходов</t>
  </si>
  <si>
    <t>Приложение №5</t>
  </si>
  <si>
    <t xml:space="preserve">Распределение бюджетных ассигнований </t>
  </si>
  <si>
    <t xml:space="preserve">по разделам и подразделам, целевым статьям и видам расходов классификации расходов бюджета </t>
  </si>
  <si>
    <t>наименование</t>
  </si>
  <si>
    <t>код подраздела</t>
  </si>
  <si>
    <t>код целевой статьи</t>
  </si>
  <si>
    <t>код вида расхода</t>
  </si>
  <si>
    <t>сумма (тысяч рублей)</t>
  </si>
  <si>
    <t xml:space="preserve">Администрация МО «Рахьинское городское поселение»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</si>
  <si>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</si>
  <si>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</si>
  <si>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Депутаты представительного органа муниципального образования</t>
  </si>
  <si>
    <t>0021200</t>
  </si>
  <si>
    <t>Выполнение функций органами местного самоуправления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</si>
  <si>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</si>
  <si>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</si>
  <si>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Центральный аппарат</t>
  </si>
  <si>
    <t>Глава местной администрации (исполнительно-распорядительного органа муниципального образования)</t>
  </si>
  <si>
    <t>0020800</t>
  </si>
  <si>
    <t>Передача полномочий в области архитектуры и градостроительства</t>
  </si>
  <si>
    <t>5210600</t>
  </si>
  <si>
    <t>017</t>
  </si>
  <si>
    <t>0200000</t>
  </si>
  <si>
    <t xml:space="preserve">Выполнение функций органами местного самоуправления </t>
  </si>
  <si>
    <t>0200002</t>
  </si>
  <si>
    <t>500</t>
  </si>
  <si>
    <t>Резервные фонды</t>
  </si>
  <si>
    <t>0700000</t>
  </si>
  <si>
    <t>Резервные фонды местных администраций</t>
  </si>
  <si>
    <t>0700500</t>
  </si>
  <si>
    <t>Прочие расходы</t>
  </si>
  <si>
    <t>013</t>
  </si>
  <si>
    <t>Обеспечение деятельности подведомственных учреждений</t>
  </si>
  <si>
    <t>0029900</t>
  </si>
  <si>
    <t>Выполнение функций учреждений</t>
  </si>
  <si>
    <t>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</si>
  <si>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</si>
  <si>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</si>
  <si>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</si>
  <si>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</si>
  <si>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Выполнение других обязательств государства</t>
  </si>
  <si>
    <t>0920300</t>
  </si>
  <si>
    <t>Мобилизационная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</si>
  <si>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</si>
  <si>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</si>
  <si>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</si>
  <si>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</si>
  <si>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 xml:space="preserve">        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</si>
  <si>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</si>
  <si>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</si>
  <si>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2180000</t>
  </si>
  <si>
    <t>2180100</t>
  </si>
  <si>
    <t>Вопросы топливно-энергетического комплекса</t>
  </si>
  <si>
    <t>2488000</t>
  </si>
  <si>
    <t>Мероприятия в топливно-энергетической области</t>
  </si>
  <si>
    <t>2488300</t>
  </si>
  <si>
    <t>Субсидии юридическим лицам</t>
  </si>
  <si>
    <t>006</t>
  </si>
  <si>
    <t>Мероприятия в области строительства, архитектуры и градостроительства</t>
  </si>
  <si>
    <t>3380000</t>
  </si>
  <si>
    <t>Поддержка жилищного хозяйства</t>
  </si>
  <si>
    <t>3500000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</si>
  <si>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</si>
  <si>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3500100</t>
  </si>
  <si>
    <t>Капитальный ремонт муниципального жилищного фонда</t>
  </si>
  <si>
    <t>3500200</t>
  </si>
  <si>
    <t>Обследование межведомственной комиссии жилых домов</t>
  </si>
  <si>
    <t>Бюджетные инвестиции в объекты капитального строительства собственности муниципальных образований</t>
  </si>
  <si>
    <t>1020102</t>
  </si>
  <si>
    <t>Бюджетные инвестиции</t>
  </si>
  <si>
    <t>003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</si>
  <si>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</si>
  <si>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</si>
  <si>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</si>
  <si>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</si>
  <si>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Субсидии на возмещение муниципальным предприятиям убытков связанных с оказанием банных услуг по тарифам, не обеспечивающим возмещение издержек</t>
  </si>
  <si>
    <t>Субсидии на возмещение  затрат в связи с выполнением работ, связанных с оказанием коммунальных услуг населению МО "Рахьинское городское поселение" п.Грибное в период отопительного сезона  2011-2012г.г.</t>
  </si>
  <si>
    <t>Закупка автотранспортных средств и коммунальной  техники</t>
  </si>
  <si>
    <t>3400702</t>
  </si>
  <si>
    <t>6000000</t>
  </si>
  <si>
    <t>Уличное освещение</t>
  </si>
  <si>
    <t>6000100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</si>
  <si>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</si>
  <si>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</si>
  <si>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</si>
  <si>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</si>
  <si>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</si>
  <si>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Целевые программы муниципальных образований</t>
  </si>
  <si>
    <t>7950000</t>
  </si>
  <si>
    <t>0801</t>
  </si>
  <si>
    <t>Дворцы и дома культуры, другие учреждения культуры и средств массовой информации</t>
  </si>
  <si>
    <t>4400000</t>
  </si>
  <si>
    <t>4409900</t>
  </si>
  <si>
    <t>Выполнение функций бюджетными учреждениями</t>
  </si>
  <si>
    <t>Финансирование библиотек</t>
  </si>
  <si>
    <t>Социальная политика</t>
  </si>
  <si>
    <t>Пенсионное обеспечение</t>
  </si>
  <si>
    <t>Выплата доплаты к пенсии</t>
  </si>
  <si>
    <t>4910100</t>
  </si>
  <si>
    <t>Социальные выплаты</t>
  </si>
  <si>
    <t>005</t>
  </si>
  <si>
    <t>Вопросы в области социальной политики</t>
  </si>
  <si>
    <t>5058600</t>
  </si>
  <si>
    <t>Мероприятия в области социальной политики</t>
  </si>
  <si>
    <t>5053300</t>
  </si>
  <si>
    <t>Компенсации услуг населению по теплоснабжению</t>
  </si>
  <si>
    <t>5210300</t>
  </si>
  <si>
    <t>Физическая культура и спорт</t>
  </si>
  <si>
    <t>5120000</t>
  </si>
  <si>
    <t>Мероприятия в области здравоохранения, спорта и физической культуры, туризма</t>
  </si>
  <si>
    <t>5129700</t>
  </si>
  <si>
    <t>Перечисления другим бюджетам бюджетной системы РФ</t>
  </si>
  <si>
    <t>1104</t>
  </si>
  <si>
    <t>ВСЕГО РАСХОДОВ</t>
  </si>
  <si>
    <t>к решению Совета депутатов</t>
  </si>
  <si>
    <t>Приложение №6</t>
  </si>
  <si>
    <t>Адресные программы МО «Рахьинское городское поселение»</t>
  </si>
  <si>
    <t>Всеволожского муниципального района Ленинградской области</t>
  </si>
  <si>
    <t>на 2011год.</t>
  </si>
  <si>
    <t>№</t>
  </si>
  <si>
    <t>Наименование адресных программ</t>
  </si>
  <si>
    <t>Сумма финансирования на 2011 г., тыс. руб.</t>
  </si>
  <si>
    <t>Заказчик</t>
  </si>
  <si>
    <t>1.</t>
  </si>
  <si>
    <t>"Проведение капитального ремонта многоквартирных домов, расположенных на территории МО «Рахьинское городское поселение» Всеволожского муниципального района Ленинградской области на 2008-2011 годы".</t>
  </si>
  <si>
    <t>Администрация МО «Рахьинское городское поселение».</t>
  </si>
  <si>
    <t xml:space="preserve">  1.1</t>
  </si>
  <si>
    <t xml:space="preserve"> - Капитальный ремонт канализации г.п. Рахья ул.Станционная д.29,28</t>
  </si>
  <si>
    <t xml:space="preserve">  1.2</t>
  </si>
  <si>
    <t xml:space="preserve"> - Капитальный ремонт электропроводки г.п Рахья ул.Станционная д.24</t>
  </si>
  <si>
    <t xml:space="preserve">  1.3</t>
  </si>
  <si>
    <t xml:space="preserve"> -Капитальный ремонт крыши п.Грибное д.15</t>
  </si>
  <si>
    <t xml:space="preserve"> 2.</t>
  </si>
  <si>
    <t>Ремонт крыши "Рахьинский ДК"</t>
  </si>
  <si>
    <t>МУ "Рахьинский ДК"</t>
  </si>
  <si>
    <t>3.</t>
  </si>
  <si>
    <t>"Ремонт дорог населенных пунктов, расположенных на территории МО «Рахьинское городское поселение» Всеволожского муниципального района Ленинградской области на 2011 годы".</t>
  </si>
  <si>
    <t xml:space="preserve"> 3.1</t>
  </si>
  <si>
    <t xml:space="preserve">  - Ремонт дорожного покрытия г.п.Рахья ул.Гладкинская -Садовая</t>
  </si>
  <si>
    <t xml:space="preserve"> 3.2</t>
  </si>
  <si>
    <t xml:space="preserve">  -Ремонт дорожного покрытия г.п Рахья ул.Станционная от Дороги жизни д.28</t>
  </si>
  <si>
    <t>4.</t>
  </si>
  <si>
    <t>"Газификация населенных пунктов, расположенных на территории МО "Рахьинское городское поселение" Всеволожского муниципального района Ленинградской области на 2010-2012 годы"</t>
  </si>
  <si>
    <t xml:space="preserve">   4.1</t>
  </si>
  <si>
    <t xml:space="preserve">  - г.п.Рахья,ул. Пограничная- Дачная</t>
  </si>
  <si>
    <t xml:space="preserve">   4.2</t>
  </si>
  <si>
    <t xml:space="preserve">  - г.п.Рахья ул.Железнодорожная д3,д3а,д4.</t>
  </si>
  <si>
    <t xml:space="preserve">   4.3</t>
  </si>
  <si>
    <t xml:space="preserve">  - г.п.Рахья ул.Школьная</t>
  </si>
  <si>
    <t xml:space="preserve">   4.4</t>
  </si>
  <si>
    <t xml:space="preserve">  - г.п.Рахья ул.Пионерская д3,8а,10,11,12,13,14,16,16а,17б,19,21,27</t>
  </si>
  <si>
    <t>5.</t>
  </si>
  <si>
    <t>Реконструкция наружных тепловых сетей МО "Рахьинское городское поселение" 2011-2013г.г</t>
  </si>
  <si>
    <t xml:space="preserve"> 5.1</t>
  </si>
  <si>
    <t xml:space="preserve">г.п.Рахья </t>
  </si>
  <si>
    <t xml:space="preserve"> 5.2</t>
  </si>
  <si>
    <t>От  ТК 12 до ТК-16,от ТК12 до ТК-13,от ул.Железнодорожной до жилого дома №3</t>
  </si>
  <si>
    <t>ИТОГО:</t>
  </si>
  <si>
    <r>
      <t>Мобилизационная и вневойсковая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подготовка</t>
    </r>
  </si>
  <si>
    <r>
      <t>МО "Рахьинское городское поселение»</t>
    </r>
    <r>
      <rPr>
        <sz val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на 2011 год</t>
    </r>
  </si>
  <si>
    <r>
      <t xml:space="preserve">№ </t>
    </r>
    <r>
      <rPr>
        <b/>
        <sz val="12"/>
        <color indexed="8"/>
        <rFont val="Times New Roman"/>
        <family val="1"/>
      </rPr>
      <t>п/п</t>
    </r>
  </si>
  <si>
    <t xml:space="preserve">                                              к решению Совета депутатов</t>
  </si>
  <si>
    <t>Приложение №12</t>
  </si>
  <si>
    <t>Приложение № 9</t>
  </si>
  <si>
    <t>Перечень главных распорядителей и получателей средств бюджета</t>
  </si>
  <si>
    <t>бюджета МО «Рахьинское городское поселение» на 2011 год.</t>
  </si>
  <si>
    <t>Распорядители средств бюджета</t>
  </si>
  <si>
    <t>Получателя средств бюджета</t>
  </si>
  <si>
    <t>2.</t>
  </si>
  <si>
    <t>Администрация муниципального образования "Рахьинское городское поселение"</t>
  </si>
  <si>
    <t>Совет депутатов муниципального образования "Рахьинское городское поселение"</t>
  </si>
  <si>
    <t>МУ "Рахьинский Дом культуры"</t>
  </si>
  <si>
    <t>МКУ "Единая Служба Заказчика"</t>
  </si>
  <si>
    <t>Неотложные мероприятия по замене котла в котельной п.Грибное</t>
  </si>
  <si>
    <t>За счет средств областного бюджета</t>
  </si>
  <si>
    <t>За счет средств местного бюджета</t>
  </si>
  <si>
    <t>от 26.10.11г. №72(222)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</si>
  <si>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поселений, а также средства от продажи права на заключение договоров аренды указанных земельных участков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</si>
</sst>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  <numFmt numFmtId="166" formatCode="#,##0.00_р_."/>
    <numFmt numFmtId="167" formatCode="#,##0_р_."/>
    <numFmt numFmtId="168" formatCode="#,##0.0"/>
    <numFmt numFmtId="169" formatCode="_-* #,##0.0_р_._-;\-* #,##0.0_р_._-;_-* &quot;-&quot;??_р_._-;_-@_-"/>
    <numFmt numFmtId="170" formatCode="_-* #,##0_р_._-;\-* #,##0_р_._-;_-* &quot;-&quot;??_р_._-;_-@_-"/>
    <numFmt numFmtId="171" formatCode="_-* #,##0.0_р_._-;\-* #,##0.0_р_._-;_-* \-??_р_._-;_-@_-"/>
    <numFmt numFmtId="172" formatCode="_-* #,##0_р_._-;\-* #,##0_р_._-;_-* \-??_р_._-;_-@_-"/>
    <numFmt numFmtId="173" formatCode="0.00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р_."/>
    <numFmt numFmtId="180" formatCode="0.00000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* #,##0_-;\-* #,##0_-;_-* &quot;-&quot;_-;_-@_-"/>
    <numFmt numFmtId="187" formatCode="_-&quot;€&quot;* #,##0.00_-;\-&quot;€&quot;* #,##0.00_-;_-&quot;€&quot;* &quot;-&quot;??_-;_-@_-"/>
    <numFmt numFmtId="188" formatCode="_-* #,##0.00_-;\-* #,##0.00_-;_-* &quot;-&quot;??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0.0%"/>
    <numFmt numFmtId="198" formatCode="#,##0.000"/>
    <numFmt numFmtId="199" formatCode="[$-FC19]d\ mmmm\ yyyy\ &quot;г.&quot;"/>
    <numFmt numFmtId="200" formatCode="0.0000"/>
    <numFmt numFmtId="201" formatCode="_-* #,##0.000_р_._-;\-* #,##0.000_р_._-;_-* \-??_р_._-;_-@_-"/>
    <numFmt numFmtId="202" formatCode="_-* #,##0.0000_р_._-;\-* #,##0.0000_р_._-;_-* \-??_р_._-;_-@_-"/>
    <numFmt numFmtId="203" formatCode="_-* #,##0.00000_р_._-;\-* #,##0.00000_р_._-;_-* \-??_р_._-;_-@_-"/>
    <numFmt numFmtId="204" formatCode="#,##0_ ;[Red]\-#,##0\ "/>
    <numFmt numFmtId="205" formatCode="0.000000"/>
    <numFmt numFmtId="206" formatCode="0.0000000"/>
    <numFmt numFmtId="207" formatCode="0.00000000"/>
    <numFmt numFmtId="208" formatCode="#,##0.0000"/>
    <numFmt numFmtId="209" formatCode="#,##0.00000"/>
    <numFmt numFmtId="210" formatCode="#,##0.000000"/>
    <numFmt numFmtId="211" formatCode="#,##0.0000000"/>
    <numFmt numFmtId="212" formatCode="#,##0.00000000"/>
    <numFmt numFmtId="213" formatCode="#,##0.000000000"/>
    <numFmt numFmtId="214" formatCode="_-* #,##0.000_р_._-;\-* #,##0.000_р_._-;_-* &quot;-&quot;???_р_._-;_-@_-"/>
    <numFmt numFmtId="215" formatCode="_-* #,##0.00000_р_._-;\-* #,##0.00000_р_._-;_-* &quot;-&quot;?????_р_._-;_-@_-"/>
    <numFmt numFmtId="216" formatCode="_-* #,##0.000_р_._-;\-* #,##0.000_р_._-;_-* &quot;-&quot;??_р_._-;_-@_-"/>
    <numFmt numFmtId="217" formatCode="0.00000E+00"/>
    <numFmt numFmtId="218" formatCode="0.0000E+00"/>
    <numFmt numFmtId="219" formatCode="0.000E+00"/>
    <numFmt numFmtId="220" formatCode="dd/mm/yy;@"/>
    <numFmt numFmtId="221" formatCode="#,##0.00;[Red]#,##0.00"/>
    <numFmt numFmtId="222" formatCode="#,##0.00_ ;[Red]\-#,##0.00\ "/>
    <numFmt numFmtId="223" formatCode="_-* #,##0.000000_р_._-;\-* #,##0.000000_р_._-;_-* \-??_р_._-;_-@_-"/>
    <numFmt numFmtId="224" formatCode="_-* #,##0.00_р_._-;\-* #,##0.00_р_._-;_-* &quot;-&quot;?_р_._-;_-@_-"/>
    <numFmt numFmtId="225" formatCode="_-* #,##0.000_р_._-;\-* #,##0.000_р_._-;_-* &quot;-&quot;?_р_._-;_-@_-"/>
    <numFmt numFmtId="226" formatCode="_-* #,##0.0000_р_._-;\-* #,##0.0000_р_._-;_-* &quot;-&quot;?_р_._-;_-@_-"/>
  </numFmts>
  <fonts count="45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4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0"/>
      <color indexed="9"/>
      <name val="Arial Cyr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b/>
      <sz val="12.5"/>
      <color indexed="8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2.5"/>
      <name val="Arial Cyr"/>
      <family val="2"/>
    </font>
    <font>
      <b/>
      <u val="single"/>
      <sz val="12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 CYR"/>
      <family val="0"/>
    </font>
    <font>
      <sz val="14"/>
      <name val="Times New Roman"/>
      <family val="1"/>
    </font>
    <font>
      <b/>
      <sz val="12"/>
      <color indexed="8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 vertical="center" wrapText="1"/>
    </xf>
    <xf numFmtId="168" fontId="22" fillId="0" borderId="10" xfId="0" applyNumberFormat="1" applyFont="1" applyBorder="1" applyAlignment="1">
      <alignment horizontal="center" vertical="center"/>
    </xf>
    <xf numFmtId="172" fontId="0" fillId="0" borderId="0" xfId="63" applyNumberFormat="1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vertical="center" wrapText="1"/>
    </xf>
    <xf numFmtId="0" fontId="24" fillId="0" borderId="0" xfId="0" applyFont="1" applyAlignment="1">
      <alignment horizontal="right"/>
    </xf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wrapText="1"/>
    </xf>
    <xf numFmtId="0" fontId="27" fillId="0" borderId="19" xfId="0" applyFont="1" applyBorder="1" applyAlignment="1">
      <alignment horizontal="center" vertical="top" wrapText="1"/>
    </xf>
    <xf numFmtId="0" fontId="27" fillId="0" borderId="20" xfId="0" applyFont="1" applyBorder="1" applyAlignment="1">
      <alignment vertical="top" wrapText="1"/>
    </xf>
    <xf numFmtId="4" fontId="28" fillId="0" borderId="21" xfId="0" applyNumberFormat="1" applyFont="1" applyBorder="1" applyAlignment="1">
      <alignment horizontal="center" vertical="center"/>
    </xf>
    <xf numFmtId="168" fontId="28" fillId="0" borderId="21" xfId="0" applyNumberFormat="1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vertical="top" wrapText="1"/>
    </xf>
    <xf numFmtId="4" fontId="24" fillId="0" borderId="24" xfId="0" applyNumberFormat="1" applyFont="1" applyBorder="1" applyAlignment="1">
      <alignment horizontal="center" vertical="top" wrapText="1"/>
    </xf>
    <xf numFmtId="4" fontId="24" fillId="0" borderId="24" xfId="0" applyNumberFormat="1" applyFont="1" applyBorder="1" applyAlignment="1">
      <alignment horizontal="center" vertical="center" wrapText="1"/>
    </xf>
    <xf numFmtId="168" fontId="0" fillId="0" borderId="25" xfId="0" applyNumberFormat="1" applyBorder="1" applyAlignment="1">
      <alignment horizontal="center" vertical="center"/>
    </xf>
    <xf numFmtId="0" fontId="24" fillId="0" borderId="26" xfId="0" applyFont="1" applyBorder="1" applyAlignment="1">
      <alignment horizontal="center" vertical="top" wrapText="1"/>
    </xf>
    <xf numFmtId="0" fontId="24" fillId="0" borderId="27" xfId="0" applyFont="1" applyBorder="1" applyAlignment="1">
      <alignment vertical="top" wrapText="1"/>
    </xf>
    <xf numFmtId="4" fontId="24" fillId="0" borderId="28" xfId="0" applyNumberFormat="1" applyFont="1" applyBorder="1" applyAlignment="1">
      <alignment horizontal="center" vertical="center" wrapText="1"/>
    </xf>
    <xf numFmtId="168" fontId="0" fillId="0" borderId="29" xfId="0" applyNumberFormat="1" applyBorder="1" applyAlignment="1">
      <alignment horizontal="center" vertical="center"/>
    </xf>
    <xf numFmtId="0" fontId="24" fillId="0" borderId="3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4" fontId="24" fillId="0" borderId="31" xfId="0" applyNumberFormat="1" applyFont="1" applyBorder="1" applyAlignment="1">
      <alignment horizontal="center" vertical="center" wrapText="1"/>
    </xf>
    <xf numFmtId="168" fontId="0" fillId="0" borderId="32" xfId="0" applyNumberFormat="1" applyBorder="1" applyAlignment="1">
      <alignment horizontal="center" vertical="center"/>
    </xf>
    <xf numFmtId="49" fontId="24" fillId="0" borderId="22" xfId="0" applyNumberFormat="1" applyFont="1" applyBorder="1" applyAlignment="1">
      <alignment horizontal="center" vertical="top" wrapText="1"/>
    </xf>
    <xf numFmtId="49" fontId="24" fillId="0" borderId="22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left" vertical="center" wrapText="1"/>
    </xf>
    <xf numFmtId="168" fontId="28" fillId="0" borderId="14" xfId="0" applyNumberFormat="1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68" fontId="28" fillId="0" borderId="32" xfId="0" applyNumberFormat="1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4" fontId="22" fillId="0" borderId="35" xfId="0" applyNumberFormat="1" applyFont="1" applyBorder="1" applyAlignment="1">
      <alignment horizontal="center" vertical="center"/>
    </xf>
    <xf numFmtId="168" fontId="22" fillId="0" borderId="36" xfId="0" applyNumberFormat="1" applyFont="1" applyBorder="1" applyAlignment="1">
      <alignment horizontal="center" vertical="center" wrapText="1"/>
    </xf>
    <xf numFmtId="2" fontId="27" fillId="0" borderId="19" xfId="0" applyNumberFormat="1" applyFont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49" fontId="27" fillId="0" borderId="26" xfId="0" applyNumberFormat="1" applyFont="1" applyBorder="1" applyAlignment="1">
      <alignment horizontal="center" vertical="center" wrapText="1"/>
    </xf>
    <xf numFmtId="0" fontId="27" fillId="0" borderId="27" xfId="0" applyFont="1" applyBorder="1" applyAlignment="1">
      <alignment vertical="top" wrapText="1"/>
    </xf>
    <xf numFmtId="4" fontId="27" fillId="0" borderId="28" xfId="0" applyNumberFormat="1" applyFont="1" applyBorder="1" applyAlignment="1">
      <alignment horizontal="center" vertical="center" wrapText="1"/>
    </xf>
    <xf numFmtId="168" fontId="28" fillId="0" borderId="29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49" fontId="24" fillId="0" borderId="37" xfId="0" applyNumberFormat="1" applyFont="1" applyBorder="1" applyAlignment="1">
      <alignment horizontal="center" vertical="center" wrapText="1"/>
    </xf>
    <xf numFmtId="0" fontId="24" fillId="0" borderId="38" xfId="0" applyFont="1" applyBorder="1" applyAlignment="1">
      <alignment vertical="top" wrapText="1"/>
    </xf>
    <xf numFmtId="4" fontId="24" fillId="0" borderId="39" xfId="0" applyNumberFormat="1" applyFont="1" applyBorder="1" applyAlignment="1">
      <alignment horizontal="center" vertical="center" wrapText="1"/>
    </xf>
    <xf numFmtId="168" fontId="0" fillId="0" borderId="40" xfId="0" applyNumberFormat="1" applyBorder="1" applyAlignment="1">
      <alignment horizontal="center" vertical="center"/>
    </xf>
    <xf numFmtId="0" fontId="27" fillId="0" borderId="34" xfId="0" applyFont="1" applyBorder="1" applyAlignment="1">
      <alignment vertical="top" wrapText="1"/>
    </xf>
    <xf numFmtId="168" fontId="27" fillId="0" borderId="36" xfId="0" applyNumberFormat="1" applyFont="1" applyBorder="1" applyAlignment="1">
      <alignment horizontal="center" vertical="center" wrapText="1"/>
    </xf>
    <xf numFmtId="168" fontId="27" fillId="0" borderId="18" xfId="0" applyNumberFormat="1" applyFont="1" applyBorder="1" applyAlignment="1">
      <alignment horizontal="center" vertical="center" wrapText="1"/>
    </xf>
    <xf numFmtId="49" fontId="27" fillId="0" borderId="19" xfId="0" applyNumberFormat="1" applyFont="1" applyBorder="1" applyAlignment="1">
      <alignment horizontal="center"/>
    </xf>
    <xf numFmtId="4" fontId="27" fillId="0" borderId="41" xfId="0" applyNumberFormat="1" applyFont="1" applyBorder="1" applyAlignment="1">
      <alignment horizontal="center" vertical="center" wrapText="1"/>
    </xf>
    <xf numFmtId="168" fontId="27" fillId="0" borderId="21" xfId="0" applyNumberFormat="1" applyFont="1" applyBorder="1" applyAlignment="1">
      <alignment horizontal="center" vertical="center" wrapText="1"/>
    </xf>
    <xf numFmtId="168" fontId="27" fillId="0" borderId="0" xfId="0" applyNumberFormat="1" applyFont="1" applyBorder="1" applyAlignment="1">
      <alignment horizontal="center" vertical="center" wrapText="1"/>
    </xf>
    <xf numFmtId="49" fontId="24" fillId="0" borderId="26" xfId="0" applyNumberFormat="1" applyFont="1" applyBorder="1" applyAlignment="1">
      <alignment horizontal="center" vertical="center" wrapText="1"/>
    </xf>
    <xf numFmtId="168" fontId="24" fillId="0" borderId="29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168" fontId="24" fillId="0" borderId="10" xfId="0" applyNumberFormat="1" applyFont="1" applyBorder="1" applyAlignment="1">
      <alignment horizontal="center" vertical="center" wrapText="1"/>
    </xf>
    <xf numFmtId="49" fontId="24" fillId="0" borderId="30" xfId="0" applyNumberFormat="1" applyFont="1" applyBorder="1" applyAlignment="1">
      <alignment horizontal="center" vertical="center" wrapText="1"/>
    </xf>
    <xf numFmtId="168" fontId="24" fillId="0" borderId="32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168" fontId="24" fillId="0" borderId="18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vertical="top" wrapText="1"/>
    </xf>
    <xf numFmtId="168" fontId="24" fillId="0" borderId="42" xfId="0" applyNumberFormat="1" applyFont="1" applyBorder="1" applyAlignment="1">
      <alignment horizontal="center" vertical="center" wrapText="1"/>
    </xf>
    <xf numFmtId="49" fontId="24" fillId="0" borderId="43" xfId="0" applyNumberFormat="1" applyFont="1" applyBorder="1" applyAlignment="1">
      <alignment horizontal="center" vertical="center" wrapText="1"/>
    </xf>
    <xf numFmtId="49" fontId="29" fillId="0" borderId="30" xfId="54" applyNumberFormat="1" applyFont="1" applyFill="1" applyBorder="1" applyAlignment="1">
      <alignment wrapText="1"/>
      <protection/>
    </xf>
    <xf numFmtId="0" fontId="24" fillId="0" borderId="0" xfId="0" applyFont="1" applyBorder="1" applyAlignment="1">
      <alignment horizontal="center" vertical="center" wrapText="1"/>
    </xf>
    <xf numFmtId="168" fontId="24" fillId="0" borderId="44" xfId="0" applyNumberFormat="1" applyFont="1" applyBorder="1" applyAlignment="1">
      <alignment horizontal="center" vertical="center" wrapText="1"/>
    </xf>
    <xf numFmtId="168" fontId="27" fillId="0" borderId="45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165" fontId="30" fillId="0" borderId="0" xfId="63" applyFont="1" applyAlignment="1">
      <alignment/>
    </xf>
    <xf numFmtId="0" fontId="27" fillId="0" borderId="33" xfId="0" applyFont="1" applyBorder="1" applyAlignment="1">
      <alignment horizontal="center" vertical="top" wrapText="1"/>
    </xf>
    <xf numFmtId="0" fontId="27" fillId="0" borderId="34" xfId="0" applyFont="1" applyBorder="1" applyAlignment="1">
      <alignment horizontal="center" vertical="top" wrapText="1"/>
    </xf>
    <xf numFmtId="0" fontId="27" fillId="0" borderId="36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/>
    </xf>
    <xf numFmtId="0" fontId="27" fillId="0" borderId="21" xfId="0" applyFont="1" applyBorder="1" applyAlignment="1">
      <alignment horizontal="center" vertical="top"/>
    </xf>
    <xf numFmtId="0" fontId="24" fillId="0" borderId="26" xfId="0" applyFont="1" applyBorder="1" applyAlignment="1">
      <alignment horizontal="center" vertical="top"/>
    </xf>
    <xf numFmtId="0" fontId="24" fillId="0" borderId="29" xfId="0" applyFont="1" applyBorder="1" applyAlignment="1">
      <alignment horizontal="center" vertical="top"/>
    </xf>
    <xf numFmtId="0" fontId="24" fillId="0" borderId="30" xfId="0" applyFont="1" applyBorder="1" applyAlignment="1">
      <alignment horizontal="center" vertical="top"/>
    </xf>
    <xf numFmtId="0" fontId="24" fillId="0" borderId="32" xfId="0" applyFont="1" applyBorder="1" applyAlignment="1">
      <alignment horizontal="center" vertical="top"/>
    </xf>
    <xf numFmtId="49" fontId="27" fillId="0" borderId="30" xfId="0" applyNumberFormat="1" applyFont="1" applyBorder="1" applyAlignment="1">
      <alignment horizontal="center" vertical="center" wrapText="1"/>
    </xf>
    <xf numFmtId="164" fontId="27" fillId="0" borderId="32" xfId="0" applyNumberFormat="1" applyFont="1" applyBorder="1" applyAlignment="1">
      <alignment horizontal="center" vertical="top"/>
    </xf>
    <xf numFmtId="49" fontId="24" fillId="0" borderId="46" xfId="0" applyNumberFormat="1" applyFont="1" applyBorder="1" applyAlignment="1">
      <alignment horizontal="center" vertical="center" wrapText="1"/>
    </xf>
    <xf numFmtId="49" fontId="31" fillId="0" borderId="47" xfId="54" applyNumberFormat="1" applyFont="1" applyFill="1" applyBorder="1" applyAlignment="1">
      <alignment wrapText="1"/>
      <protection/>
    </xf>
    <xf numFmtId="4" fontId="27" fillId="0" borderId="48" xfId="0" applyNumberFormat="1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top"/>
    </xf>
    <xf numFmtId="0" fontId="27" fillId="0" borderId="49" xfId="0" applyFont="1" applyBorder="1" applyAlignment="1">
      <alignment vertical="top" wrapText="1"/>
    </xf>
    <xf numFmtId="0" fontId="27" fillId="0" borderId="50" xfId="0" applyFont="1" applyBorder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0" fontId="24" fillId="0" borderId="20" xfId="0" applyFont="1" applyBorder="1" applyAlignment="1">
      <alignment vertical="top" wrapText="1"/>
    </xf>
    <xf numFmtId="0" fontId="24" fillId="0" borderId="21" xfId="0" applyFont="1" applyBorder="1" applyAlignment="1">
      <alignment horizontal="center" vertical="top"/>
    </xf>
    <xf numFmtId="0" fontId="33" fillId="0" borderId="0" xfId="0" applyFont="1" applyAlignment="1">
      <alignment horizontal="center"/>
    </xf>
    <xf numFmtId="0" fontId="31" fillId="24" borderId="11" xfId="0" applyFont="1" applyFill="1" applyBorder="1" applyAlignment="1">
      <alignment horizontal="center" vertical="center" wrapText="1"/>
    </xf>
    <xf numFmtId="0" fontId="31" fillId="24" borderId="51" xfId="0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24" borderId="19" xfId="0" applyFont="1" applyFill="1" applyBorder="1" applyAlignment="1">
      <alignment vertical="center" wrapText="1"/>
    </xf>
    <xf numFmtId="0" fontId="31" fillId="24" borderId="52" xfId="0" applyFont="1" applyFill="1" applyBorder="1" applyAlignment="1">
      <alignment vertical="center" wrapText="1"/>
    </xf>
    <xf numFmtId="49" fontId="31" fillId="24" borderId="20" xfId="0" applyNumberFormat="1" applyFont="1" applyFill="1" applyBorder="1" applyAlignment="1">
      <alignment horizontal="center" vertical="center" wrapText="1"/>
    </xf>
    <xf numFmtId="49" fontId="34" fillId="24" borderId="20" xfId="0" applyNumberFormat="1" applyFont="1" applyFill="1" applyBorder="1" applyAlignment="1">
      <alignment horizontal="center" vertical="center" wrapText="1"/>
    </xf>
    <xf numFmtId="171" fontId="23" fillId="24" borderId="21" xfId="63" applyNumberFormat="1" applyFont="1" applyFill="1" applyBorder="1" applyAlignment="1">
      <alignment horizontal="center" vertical="top" wrapText="1"/>
    </xf>
    <xf numFmtId="0" fontId="29" fillId="24" borderId="26" xfId="0" applyFont="1" applyFill="1" applyBorder="1" applyAlignment="1">
      <alignment vertical="center" wrapText="1"/>
    </xf>
    <xf numFmtId="49" fontId="29" fillId="24" borderId="34" xfId="0" applyNumberFormat="1" applyFont="1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29" fillId="24" borderId="27" xfId="0" applyNumberFormat="1" applyFont="1" applyFill="1" applyBorder="1" applyAlignment="1">
      <alignment horizontal="center" vertical="center" wrapText="1"/>
    </xf>
    <xf numFmtId="171" fontId="22" fillId="24" borderId="29" xfId="63" applyNumberFormat="1" applyFont="1" applyFill="1" applyBorder="1" applyAlignment="1">
      <alignment horizontal="center" vertical="center" wrapText="1"/>
    </xf>
    <xf numFmtId="0" fontId="29" fillId="24" borderId="30" xfId="0" applyFont="1" applyFill="1" applyBorder="1" applyAlignment="1">
      <alignment vertical="center" wrapText="1"/>
    </xf>
    <xf numFmtId="49" fontId="29" fillId="24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71" fontId="22" fillId="24" borderId="32" xfId="63" applyNumberFormat="1" applyFont="1" applyFill="1" applyBorder="1" applyAlignment="1">
      <alignment horizontal="center" vertical="center" wrapText="1"/>
    </xf>
    <xf numFmtId="0" fontId="29" fillId="24" borderId="15" xfId="0" applyFont="1" applyFill="1" applyBorder="1" applyAlignment="1">
      <alignment vertical="center" wrapText="1"/>
    </xf>
    <xf numFmtId="49" fontId="0" fillId="0" borderId="16" xfId="0" applyNumberFormat="1" applyBorder="1" applyAlignment="1">
      <alignment horizontal="center" vertical="center" wrapText="1"/>
    </xf>
    <xf numFmtId="49" fontId="29" fillId="24" borderId="16" xfId="0" applyNumberFormat="1" applyFont="1" applyFill="1" applyBorder="1" applyAlignment="1">
      <alignment horizontal="center" vertical="center" wrapText="1"/>
    </xf>
    <xf numFmtId="171" fontId="22" fillId="24" borderId="18" xfId="63" applyNumberFormat="1" applyFont="1" applyFill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center" vertical="center" wrapText="1"/>
    </xf>
    <xf numFmtId="0" fontId="29" fillId="24" borderId="22" xfId="0" applyFont="1" applyFill="1" applyBorder="1" applyAlignment="1">
      <alignment vertical="center" wrapText="1"/>
    </xf>
    <xf numFmtId="49" fontId="29" fillId="24" borderId="49" xfId="0" applyNumberFormat="1" applyFont="1" applyFill="1" applyBorder="1" applyAlignment="1">
      <alignment horizontal="center" vertical="center" wrapText="1"/>
    </xf>
    <xf numFmtId="49" fontId="26" fillId="24" borderId="23" xfId="0" applyNumberFormat="1" applyFont="1" applyFill="1" applyBorder="1" applyAlignment="1">
      <alignment horizontal="center" vertical="center" wrapText="1"/>
    </xf>
    <xf numFmtId="49" fontId="29" fillId="24" borderId="23" xfId="0" applyNumberFormat="1" applyFont="1" applyFill="1" applyBorder="1" applyAlignment="1">
      <alignment horizontal="center" vertical="center" wrapText="1"/>
    </xf>
    <xf numFmtId="171" fontId="22" fillId="24" borderId="25" xfId="63" applyNumberFormat="1" applyFont="1" applyFill="1" applyBorder="1" applyAlignment="1">
      <alignment horizontal="center" vertical="center" wrapText="1"/>
    </xf>
    <xf numFmtId="49" fontId="26" fillId="24" borderId="20" xfId="0" applyNumberFormat="1" applyFont="1" applyFill="1" applyBorder="1" applyAlignment="1">
      <alignment horizontal="center" vertical="center" wrapText="1"/>
    </xf>
    <xf numFmtId="171" fontId="23" fillId="24" borderId="21" xfId="63" applyNumberFormat="1" applyFont="1" applyFill="1" applyBorder="1" applyAlignment="1">
      <alignment horizontal="center" vertical="center" wrapText="1"/>
    </xf>
    <xf numFmtId="49" fontId="29" fillId="24" borderId="20" xfId="0" applyNumberFormat="1" applyFont="1" applyFill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24" fillId="24" borderId="23" xfId="0" applyNumberFormat="1" applyFont="1" applyFill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49" fontId="27" fillId="24" borderId="20" xfId="0" applyNumberFormat="1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vertical="center" wrapText="1"/>
    </xf>
    <xf numFmtId="49" fontId="24" fillId="24" borderId="34" xfId="0" applyNumberFormat="1" applyFont="1" applyFill="1" applyBorder="1" applyAlignment="1">
      <alignment horizontal="center" vertical="center" wrapText="1"/>
    </xf>
    <xf numFmtId="171" fontId="22" fillId="24" borderId="36" xfId="63" applyNumberFormat="1" applyFont="1" applyFill="1" applyBorder="1" applyAlignment="1">
      <alignment horizontal="center" vertical="center" wrapText="1"/>
    </xf>
    <xf numFmtId="49" fontId="24" fillId="24" borderId="27" xfId="0" applyNumberFormat="1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49" fontId="24" fillId="24" borderId="16" xfId="0" applyNumberFormat="1" applyFont="1" applyFill="1" applyBorder="1" applyAlignment="1">
      <alignment horizontal="center" vertical="center" wrapText="1"/>
    </xf>
    <xf numFmtId="0" fontId="29" fillId="24" borderId="33" xfId="0" applyFont="1" applyFill="1" applyBorder="1" applyAlignment="1">
      <alignment horizontal="left" vertical="center" wrapText="1"/>
    </xf>
    <xf numFmtId="0" fontId="31" fillId="24" borderId="34" xfId="0" applyFont="1" applyFill="1" applyBorder="1" applyAlignment="1">
      <alignment vertical="center" wrapText="1"/>
    </xf>
    <xf numFmtId="49" fontId="27" fillId="24" borderId="34" xfId="0" applyNumberFormat="1" applyFont="1" applyFill="1" applyBorder="1" applyAlignment="1">
      <alignment horizontal="center" vertical="center" wrapText="1"/>
    </xf>
    <xf numFmtId="171" fontId="22" fillId="24" borderId="36" xfId="63" applyNumberFormat="1" applyFont="1" applyFill="1" applyBorder="1" applyAlignment="1">
      <alignment horizontal="center" vertical="center" wrapText="1"/>
    </xf>
    <xf numFmtId="0" fontId="29" fillId="24" borderId="47" xfId="0" applyFont="1" applyFill="1" applyBorder="1" applyAlignment="1">
      <alignment vertical="center" wrapText="1"/>
    </xf>
    <xf numFmtId="49" fontId="24" fillId="24" borderId="49" xfId="0" applyNumberFormat="1" applyFont="1" applyFill="1" applyBorder="1" applyAlignment="1">
      <alignment horizontal="center" vertical="center" wrapText="1"/>
    </xf>
    <xf numFmtId="171" fontId="22" fillId="24" borderId="50" xfId="63" applyNumberFormat="1" applyFont="1" applyFill="1" applyBorder="1" applyAlignment="1">
      <alignment horizontal="center" vertical="center" wrapText="1"/>
    </xf>
    <xf numFmtId="49" fontId="26" fillId="24" borderId="20" xfId="0" applyNumberFormat="1" applyFont="1" applyFill="1" applyBorder="1" applyAlignment="1">
      <alignment vertical="center" wrapText="1"/>
    </xf>
    <xf numFmtId="0" fontId="26" fillId="24" borderId="20" xfId="0" applyFont="1" applyFill="1" applyBorder="1" applyAlignment="1">
      <alignment vertical="top" wrapText="1"/>
    </xf>
    <xf numFmtId="0" fontId="26" fillId="0" borderId="0" xfId="0" applyFont="1" applyAlignment="1">
      <alignment/>
    </xf>
    <xf numFmtId="174" fontId="0" fillId="0" borderId="0" xfId="0" applyNumberFormat="1" applyAlignment="1">
      <alignment/>
    </xf>
    <xf numFmtId="0" fontId="24" fillId="0" borderId="0" xfId="0" applyFont="1" applyAlignment="1">
      <alignment horizontal="center"/>
    </xf>
    <xf numFmtId="0" fontId="29" fillId="24" borderId="11" xfId="0" applyFont="1" applyFill="1" applyBorder="1" applyAlignment="1">
      <alignment horizontal="center" vertical="top" wrapText="1"/>
    </xf>
    <xf numFmtId="0" fontId="31" fillId="24" borderId="12" xfId="0" applyFont="1" applyFill="1" applyBorder="1" applyAlignment="1">
      <alignment horizontal="center" vertical="top" wrapText="1"/>
    </xf>
    <xf numFmtId="0" fontId="31" fillId="24" borderId="14" xfId="0" applyFont="1" applyFill="1" applyBorder="1" applyAlignment="1">
      <alignment horizontal="center" vertical="top" wrapText="1"/>
    </xf>
    <xf numFmtId="0" fontId="35" fillId="24" borderId="19" xfId="0" applyFont="1" applyFill="1" applyBorder="1" applyAlignment="1">
      <alignment horizontal="center" vertical="top" wrapText="1"/>
    </xf>
    <xf numFmtId="0" fontId="35" fillId="24" borderId="20" xfId="0" applyFont="1" applyFill="1" applyBorder="1" applyAlignment="1">
      <alignment vertical="top" wrapText="1"/>
    </xf>
    <xf numFmtId="0" fontId="36" fillId="24" borderId="20" xfId="0" applyFont="1" applyFill="1" applyBorder="1" applyAlignment="1">
      <alignment vertical="top" wrapText="1"/>
    </xf>
    <xf numFmtId="49" fontId="36" fillId="24" borderId="20" xfId="0" applyNumberFormat="1" applyFont="1" applyFill="1" applyBorder="1" applyAlignment="1">
      <alignment horizontal="center" vertical="center" wrapText="1"/>
    </xf>
    <xf numFmtId="0" fontId="36" fillId="24" borderId="20" xfId="0" applyFont="1" applyFill="1" applyBorder="1" applyAlignment="1">
      <alignment horizontal="center" vertical="top" wrapText="1"/>
    </xf>
    <xf numFmtId="168" fontId="37" fillId="24" borderId="21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4" fillId="24" borderId="19" xfId="0" applyFont="1" applyFill="1" applyBorder="1" applyAlignment="1">
      <alignment vertical="top" wrapText="1"/>
    </xf>
    <xf numFmtId="0" fontId="31" fillId="24" borderId="20" xfId="0" applyFont="1" applyFill="1" applyBorder="1" applyAlignment="1">
      <alignment vertical="top" wrapText="1"/>
    </xf>
    <xf numFmtId="0" fontId="27" fillId="24" borderId="20" xfId="0" applyFont="1" applyFill="1" applyBorder="1" applyAlignment="1">
      <alignment horizontal="center" vertical="top" wrapText="1"/>
    </xf>
    <xf numFmtId="168" fontId="39" fillId="24" borderId="21" xfId="0" applyNumberFormat="1" applyFont="1" applyFill="1" applyBorder="1" applyAlignment="1">
      <alignment horizontal="center" vertical="center" wrapText="1"/>
    </xf>
    <xf numFmtId="168" fontId="28" fillId="0" borderId="0" xfId="0" applyNumberFormat="1" applyFont="1" applyAlignment="1">
      <alignment/>
    </xf>
    <xf numFmtId="168" fontId="27" fillId="24" borderId="21" xfId="0" applyNumberFormat="1" applyFont="1" applyFill="1" applyBorder="1" applyAlignment="1">
      <alignment horizontal="center" vertical="center" wrapText="1"/>
    </xf>
    <xf numFmtId="0" fontId="26" fillId="24" borderId="26" xfId="0" applyFont="1" applyFill="1" applyBorder="1" applyAlignment="1">
      <alignment vertical="top" wrapText="1"/>
    </xf>
    <xf numFmtId="0" fontId="29" fillId="24" borderId="27" xfId="0" applyFont="1" applyFill="1" applyBorder="1" applyAlignment="1">
      <alignment vertical="top" wrapText="1"/>
    </xf>
    <xf numFmtId="0" fontId="24" fillId="24" borderId="27" xfId="0" applyFont="1" applyFill="1" applyBorder="1" applyAlignment="1">
      <alignment horizontal="center" vertical="top" wrapText="1"/>
    </xf>
    <xf numFmtId="168" fontId="24" fillId="24" borderId="29" xfId="0" applyNumberFormat="1" applyFont="1" applyFill="1" applyBorder="1" applyAlignment="1">
      <alignment horizontal="center" vertical="center" wrapText="1"/>
    </xf>
    <xf numFmtId="0" fontId="26" fillId="24" borderId="30" xfId="0" applyFont="1" applyFill="1" applyBorder="1" applyAlignment="1">
      <alignment vertical="top" wrapText="1"/>
    </xf>
    <xf numFmtId="0" fontId="29" fillId="24" borderId="10" xfId="0" applyFont="1" applyFill="1" applyBorder="1" applyAlignment="1">
      <alignment vertical="top" wrapText="1"/>
    </xf>
    <xf numFmtId="0" fontId="24" fillId="24" borderId="10" xfId="0" applyFont="1" applyFill="1" applyBorder="1" applyAlignment="1">
      <alignment horizontal="center" vertical="top" wrapText="1"/>
    </xf>
    <xf numFmtId="168" fontId="24" fillId="24" borderId="32" xfId="0" applyNumberFormat="1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vertical="top" wrapText="1"/>
    </xf>
    <xf numFmtId="0" fontId="29" fillId="24" borderId="16" xfId="0" applyFont="1" applyFill="1" applyBorder="1" applyAlignment="1">
      <alignment vertical="top" wrapText="1"/>
    </xf>
    <xf numFmtId="0" fontId="24" fillId="24" borderId="16" xfId="0" applyFont="1" applyFill="1" applyBorder="1" applyAlignment="1">
      <alignment horizontal="center" vertical="top" wrapText="1"/>
    </xf>
    <xf numFmtId="168" fontId="24" fillId="24" borderId="18" xfId="0" applyNumberFormat="1" applyFont="1" applyFill="1" applyBorder="1" applyAlignment="1">
      <alignment horizontal="center" vertical="center" wrapText="1"/>
    </xf>
    <xf numFmtId="0" fontId="26" fillId="24" borderId="33" xfId="0" applyFont="1" applyFill="1" applyBorder="1" applyAlignment="1">
      <alignment vertical="top" wrapText="1"/>
    </xf>
    <xf numFmtId="0" fontId="29" fillId="24" borderId="34" xfId="0" applyFont="1" applyFill="1" applyBorder="1" applyAlignment="1">
      <alignment vertical="top" wrapText="1"/>
    </xf>
    <xf numFmtId="0" fontId="24" fillId="24" borderId="34" xfId="0" applyFont="1" applyFill="1" applyBorder="1" applyAlignment="1">
      <alignment horizontal="center" vertical="top" wrapText="1"/>
    </xf>
    <xf numFmtId="168" fontId="24" fillId="24" borderId="36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vertical="top" wrapText="1"/>
    </xf>
    <xf numFmtId="0" fontId="27" fillId="0" borderId="41" xfId="0" applyFont="1" applyFill="1" applyBorder="1" applyAlignment="1">
      <alignment wrapText="1"/>
    </xf>
    <xf numFmtId="49" fontId="27" fillId="0" borderId="20" xfId="0" applyNumberFormat="1" applyFont="1" applyFill="1" applyBorder="1" applyAlignment="1">
      <alignment horizontal="center"/>
    </xf>
    <xf numFmtId="0" fontId="24" fillId="0" borderId="27" xfId="0" applyFont="1" applyFill="1" applyBorder="1" applyAlignment="1">
      <alignment wrapText="1"/>
    </xf>
    <xf numFmtId="49" fontId="24" fillId="0" borderId="27" xfId="0" applyNumberFormat="1" applyFont="1" applyFill="1" applyBorder="1" applyAlignment="1">
      <alignment horizontal="center"/>
    </xf>
    <xf numFmtId="49" fontId="27" fillId="0" borderId="27" xfId="0" applyNumberFormat="1" applyFont="1" applyFill="1" applyBorder="1" applyAlignment="1">
      <alignment horizontal="center"/>
    </xf>
    <xf numFmtId="0" fontId="26" fillId="24" borderId="37" xfId="0" applyFont="1" applyFill="1" applyBorder="1" applyAlignment="1">
      <alignment vertical="top" wrapText="1"/>
    </xf>
    <xf numFmtId="0" fontId="24" fillId="0" borderId="38" xfId="0" applyFont="1" applyFill="1" applyBorder="1" applyAlignment="1">
      <alignment wrapText="1"/>
    </xf>
    <xf numFmtId="49" fontId="24" fillId="0" borderId="38" xfId="0" applyNumberFormat="1" applyFont="1" applyFill="1" applyBorder="1" applyAlignment="1">
      <alignment horizontal="center"/>
    </xf>
    <xf numFmtId="168" fontId="24" fillId="24" borderId="40" xfId="0" applyNumberFormat="1" applyFont="1" applyFill="1" applyBorder="1" applyAlignment="1">
      <alignment horizontal="center" vertical="center" wrapText="1"/>
    </xf>
    <xf numFmtId="0" fontId="34" fillId="24" borderId="26" xfId="0" applyFont="1" applyFill="1" applyBorder="1" applyAlignment="1">
      <alignment vertical="top" wrapText="1"/>
    </xf>
    <xf numFmtId="0" fontId="31" fillId="24" borderId="27" xfId="0" applyFont="1" applyFill="1" applyBorder="1" applyAlignment="1">
      <alignment vertical="top" wrapText="1"/>
    </xf>
    <xf numFmtId="49" fontId="27" fillId="24" borderId="27" xfId="0" applyNumberFormat="1" applyFont="1" applyFill="1" applyBorder="1" applyAlignment="1">
      <alignment horizontal="center" vertical="center" wrapText="1"/>
    </xf>
    <xf numFmtId="0" fontId="27" fillId="24" borderId="27" xfId="0" applyFont="1" applyFill="1" applyBorder="1" applyAlignment="1">
      <alignment horizontal="center" vertical="top" wrapText="1"/>
    </xf>
    <xf numFmtId="168" fontId="27" fillId="24" borderId="29" xfId="0" applyNumberFormat="1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top" wrapText="1"/>
    </xf>
    <xf numFmtId="0" fontId="34" fillId="24" borderId="30" xfId="0" applyFont="1" applyFill="1" applyBorder="1" applyAlignment="1">
      <alignment vertical="top" wrapText="1"/>
    </xf>
    <xf numFmtId="0" fontId="31" fillId="24" borderId="10" xfId="0" applyFont="1" applyFill="1" applyBorder="1" applyAlignment="1">
      <alignment vertical="top" wrapText="1"/>
    </xf>
    <xf numFmtId="49" fontId="27" fillId="24" borderId="10" xfId="0" applyNumberFormat="1" applyFont="1" applyFill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vertical="top" wrapText="1"/>
    </xf>
    <xf numFmtId="168" fontId="27" fillId="24" borderId="32" xfId="0" applyNumberFormat="1" applyFont="1" applyFill="1" applyBorder="1" applyAlignment="1">
      <alignment horizontal="center" vertical="center" wrapText="1"/>
    </xf>
    <xf numFmtId="168" fontId="24" fillId="24" borderId="10" xfId="0" applyNumberFormat="1" applyFont="1" applyFill="1" applyBorder="1" applyAlignment="1">
      <alignment horizontal="center" vertical="center" wrapText="1"/>
    </xf>
    <xf numFmtId="0" fontId="26" fillId="24" borderId="53" xfId="0" applyFont="1" applyFill="1" applyBorder="1" applyAlignment="1">
      <alignment vertical="top" wrapText="1"/>
    </xf>
    <xf numFmtId="49" fontId="24" fillId="24" borderId="27" xfId="0" applyNumberFormat="1" applyFont="1" applyFill="1" applyBorder="1" applyAlignment="1">
      <alignment horizontal="center" vertical="top" wrapText="1"/>
    </xf>
    <xf numFmtId="0" fontId="34" fillId="24" borderId="47" xfId="0" applyFont="1" applyFill="1" applyBorder="1" applyAlignment="1">
      <alignment vertical="top" wrapText="1"/>
    </xf>
    <xf numFmtId="0" fontId="31" fillId="24" borderId="49" xfId="0" applyFont="1" applyFill="1" applyBorder="1" applyAlignment="1">
      <alignment vertical="top" wrapText="1"/>
    </xf>
    <xf numFmtId="49" fontId="27" fillId="24" borderId="49" xfId="0" applyNumberFormat="1" applyFont="1" applyFill="1" applyBorder="1" applyAlignment="1">
      <alignment horizontal="center" vertical="center" wrapText="1"/>
    </xf>
    <xf numFmtId="0" fontId="27" fillId="24" borderId="49" xfId="0" applyFont="1" applyFill="1" applyBorder="1" applyAlignment="1">
      <alignment horizontal="center" vertical="top" wrapText="1"/>
    </xf>
    <xf numFmtId="168" fontId="27" fillId="24" borderId="50" xfId="0" applyNumberFormat="1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31" fillId="24" borderId="20" xfId="0" applyFont="1" applyFill="1" applyBorder="1" applyAlignment="1">
      <alignment vertical="center" wrapText="1"/>
    </xf>
    <xf numFmtId="168" fontId="27" fillId="24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168" fontId="28" fillId="0" borderId="21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29" fillId="24" borderId="27" xfId="0" applyFont="1" applyFill="1" applyBorder="1" applyAlignment="1">
      <alignment horizontal="left" vertical="center" wrapText="1"/>
    </xf>
    <xf numFmtId="49" fontId="0" fillId="0" borderId="27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29" fillId="24" borderId="10" xfId="0" applyFont="1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0" fontId="28" fillId="0" borderId="10" xfId="0" applyFont="1" applyBorder="1" applyAlignment="1">
      <alignment/>
    </xf>
    <xf numFmtId="0" fontId="29" fillId="24" borderId="23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 horizontal="center" vertical="center"/>
    </xf>
    <xf numFmtId="168" fontId="0" fillId="0" borderId="18" xfId="0" applyNumberFormat="1" applyBorder="1" applyAlignment="1">
      <alignment horizontal="center" vertical="center"/>
    </xf>
    <xf numFmtId="0" fontId="24" fillId="24" borderId="27" xfId="0" applyFont="1" applyFill="1" applyBorder="1" applyAlignment="1">
      <alignment vertical="top" wrapText="1"/>
    </xf>
    <xf numFmtId="0" fontId="34" fillId="24" borderId="46" xfId="0" applyFont="1" applyFill="1" applyBorder="1" applyAlignment="1">
      <alignment vertical="top" wrapText="1"/>
    </xf>
    <xf numFmtId="0" fontId="31" fillId="24" borderId="19" xfId="0" applyFont="1" applyFill="1" applyBorder="1" applyAlignment="1">
      <alignment vertical="top" wrapText="1"/>
    </xf>
    <xf numFmtId="0" fontId="31" fillId="24" borderId="52" xfId="0" applyFont="1" applyFill="1" applyBorder="1" applyAlignment="1">
      <alignment vertical="top" wrapText="1"/>
    </xf>
    <xf numFmtId="0" fontId="40" fillId="24" borderId="27" xfId="0" applyFont="1" applyFill="1" applyBorder="1" applyAlignment="1">
      <alignment vertical="top" wrapText="1"/>
    </xf>
    <xf numFmtId="0" fontId="40" fillId="24" borderId="10" xfId="0" applyFont="1" applyFill="1" applyBorder="1" applyAlignment="1">
      <alignment vertical="top" wrapText="1"/>
    </xf>
    <xf numFmtId="168" fontId="41" fillId="24" borderId="32" xfId="0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/>
    </xf>
    <xf numFmtId="49" fontId="24" fillId="0" borderId="10" xfId="0" applyNumberFormat="1" applyFont="1" applyFill="1" applyBorder="1" applyAlignment="1">
      <alignment horizontal="center" vertical="center"/>
    </xf>
    <xf numFmtId="168" fontId="24" fillId="0" borderId="32" xfId="63" applyNumberFormat="1" applyFont="1" applyFill="1" applyBorder="1" applyAlignment="1" applyProtection="1">
      <alignment horizontal="center" vertical="center"/>
      <protection/>
    </xf>
    <xf numFmtId="0" fontId="42" fillId="0" borderId="10" xfId="0" applyFont="1" applyBorder="1" applyAlignment="1">
      <alignment horizontal="left" vertical="top" wrapText="1"/>
    </xf>
    <xf numFmtId="168" fontId="24" fillId="0" borderId="32" xfId="0" applyNumberFormat="1" applyFont="1" applyFill="1" applyBorder="1" applyAlignment="1">
      <alignment horizontal="center" vertical="center" wrapText="1"/>
    </xf>
    <xf numFmtId="168" fontId="29" fillId="24" borderId="32" xfId="0" applyNumberFormat="1" applyFont="1" applyFill="1" applyBorder="1" applyAlignment="1">
      <alignment horizontal="center" vertical="center" wrapText="1"/>
    </xf>
    <xf numFmtId="0" fontId="26" fillId="24" borderId="22" xfId="0" applyFont="1" applyFill="1" applyBorder="1" applyAlignment="1">
      <alignment vertical="top" wrapText="1"/>
    </xf>
    <xf numFmtId="168" fontId="29" fillId="24" borderId="25" xfId="0" applyNumberFormat="1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 vertical="top" wrapText="1"/>
    </xf>
    <xf numFmtId="0" fontId="31" fillId="24" borderId="12" xfId="0" applyFont="1" applyFill="1" applyBorder="1" applyAlignment="1">
      <alignment vertical="top" wrapText="1"/>
    </xf>
    <xf numFmtId="49" fontId="31" fillId="24" borderId="12" xfId="0" applyNumberFormat="1" applyFont="1" applyFill="1" applyBorder="1" applyAlignment="1">
      <alignment horizontal="center" vertical="center" wrapText="1"/>
    </xf>
    <xf numFmtId="49" fontId="27" fillId="24" borderId="12" xfId="0" applyNumberFormat="1" applyFont="1" applyFill="1" applyBorder="1" applyAlignment="1">
      <alignment horizontal="center" vertical="center" wrapText="1"/>
    </xf>
    <xf numFmtId="168" fontId="27" fillId="24" borderId="14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wrapText="1"/>
    </xf>
    <xf numFmtId="0" fontId="24" fillId="0" borderId="27" xfId="0" applyFont="1" applyBorder="1" applyAlignment="1">
      <alignment wrapText="1"/>
    </xf>
    <xf numFmtId="0" fontId="26" fillId="24" borderId="47" xfId="0" applyFont="1" applyFill="1" applyBorder="1" applyAlignment="1">
      <alignment vertical="top" wrapText="1"/>
    </xf>
    <xf numFmtId="0" fontId="24" fillId="0" borderId="49" xfId="0" applyFont="1" applyBorder="1" applyAlignment="1">
      <alignment wrapText="1"/>
    </xf>
    <xf numFmtId="168" fontId="24" fillId="24" borderId="50" xfId="0" applyNumberFormat="1" applyFont="1" applyFill="1" applyBorder="1" applyAlignment="1">
      <alignment horizontal="center" vertical="center" wrapText="1"/>
    </xf>
    <xf numFmtId="0" fontId="27" fillId="24" borderId="20" xfId="0" applyFont="1" applyFill="1" applyBorder="1" applyAlignment="1">
      <alignment vertical="top" wrapText="1"/>
    </xf>
    <xf numFmtId="168" fontId="29" fillId="24" borderId="29" xfId="0" applyNumberFormat="1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wrapText="1"/>
    </xf>
    <xf numFmtId="0" fontId="24" fillId="24" borderId="15" xfId="0" applyFont="1" applyFill="1" applyBorder="1" applyAlignment="1">
      <alignment vertical="top" wrapText="1"/>
    </xf>
    <xf numFmtId="0" fontId="24" fillId="0" borderId="55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49" fontId="31" fillId="24" borderId="23" xfId="0" applyNumberFormat="1" applyFont="1" applyFill="1" applyBorder="1" applyAlignment="1">
      <alignment horizontal="center" vertical="center" wrapText="1"/>
    </xf>
    <xf numFmtId="168" fontId="24" fillId="24" borderId="25" xfId="0" applyNumberFormat="1" applyFont="1" applyFill="1" applyBorder="1" applyAlignment="1">
      <alignment horizontal="center" vertical="center" wrapText="1"/>
    </xf>
    <xf numFmtId="0" fontId="26" fillId="24" borderId="19" xfId="0" applyFont="1" applyFill="1" applyBorder="1" applyAlignment="1">
      <alignment vertical="top" wrapText="1"/>
    </xf>
    <xf numFmtId="49" fontId="24" fillId="24" borderId="20" xfId="0" applyNumberFormat="1" applyFont="1" applyFill="1" applyBorder="1" applyAlignment="1">
      <alignment horizontal="center" vertical="center" wrapText="1"/>
    </xf>
    <xf numFmtId="171" fontId="23" fillId="24" borderId="21" xfId="63" applyNumberFormat="1" applyFont="1" applyFill="1" applyBorder="1" applyAlignment="1">
      <alignment vertical="center" wrapText="1"/>
    </xf>
    <xf numFmtId="226" fontId="0" fillId="0" borderId="0" xfId="0" applyNumberFormat="1" applyAlignment="1">
      <alignment/>
    </xf>
    <xf numFmtId="0" fontId="27" fillId="0" borderId="0" xfId="0" applyFont="1" applyBorder="1" applyAlignment="1">
      <alignment horizontal="center"/>
    </xf>
    <xf numFmtId="0" fontId="24" fillId="0" borderId="56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168" fontId="0" fillId="0" borderId="10" xfId="63" applyNumberForma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/>
    </xf>
    <xf numFmtId="168" fontId="28" fillId="0" borderId="10" xfId="63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44" fillId="0" borderId="10" xfId="0" applyFont="1" applyFill="1" applyBorder="1" applyAlignment="1">
      <alignment horizontal="left" vertical="top" wrapText="1"/>
    </xf>
    <xf numFmtId="168" fontId="28" fillId="0" borderId="10" xfId="63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42" fillId="0" borderId="16" xfId="0" applyFont="1" applyFill="1" applyBorder="1" applyAlignment="1">
      <alignment horizontal="left" vertical="top" wrapText="1"/>
    </xf>
    <xf numFmtId="168" fontId="0" fillId="0" borderId="16" xfId="63" applyNumberForma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168" fontId="27" fillId="0" borderId="20" xfId="0" applyNumberFormat="1" applyFont="1" applyBorder="1" applyAlignment="1">
      <alignment horizontal="center" wrapText="1"/>
    </xf>
    <xf numFmtId="0" fontId="24" fillId="0" borderId="21" xfId="0" applyFont="1" applyBorder="1" applyAlignment="1">
      <alignment wrapText="1"/>
    </xf>
    <xf numFmtId="0" fontId="26" fillId="0" borderId="10" xfId="0" applyFont="1" applyBorder="1" applyAlignment="1">
      <alignment horizontal="center" vertical="top" wrapText="1"/>
    </xf>
    <xf numFmtId="168" fontId="28" fillId="0" borderId="34" xfId="63" applyNumberFormat="1" applyFont="1" applyBorder="1" applyAlignment="1">
      <alignment horizontal="center" vertical="center" wrapText="1"/>
    </xf>
    <xf numFmtId="16" fontId="24" fillId="0" borderId="30" xfId="0" applyNumberFormat="1" applyFont="1" applyFill="1" applyBorder="1" applyAlignment="1">
      <alignment horizontal="center" vertical="top" wrapText="1"/>
    </xf>
    <xf numFmtId="16" fontId="27" fillId="0" borderId="30" xfId="0" applyNumberFormat="1" applyFont="1" applyFill="1" applyBorder="1" applyAlignment="1">
      <alignment horizontal="center" vertical="top" wrapText="1"/>
    </xf>
    <xf numFmtId="0" fontId="24" fillId="0" borderId="32" xfId="0" applyFont="1" applyBorder="1" applyAlignment="1">
      <alignment vertical="center" wrapText="1"/>
    </xf>
    <xf numFmtId="0" fontId="27" fillId="0" borderId="30" xfId="0" applyFont="1" applyFill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42" fillId="0" borderId="49" xfId="0" applyFont="1" applyFill="1" applyBorder="1" applyAlignment="1">
      <alignment vertical="top" wrapText="1"/>
    </xf>
    <xf numFmtId="168" fontId="0" fillId="0" borderId="23" xfId="63" applyNumberFormat="1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vertical="top" wrapText="1"/>
    </xf>
    <xf numFmtId="168" fontId="0" fillId="0" borderId="27" xfId="63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top" wrapText="1"/>
    </xf>
    <xf numFmtId="0" fontId="26" fillId="0" borderId="31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left" vertical="top" wrapText="1"/>
    </xf>
    <xf numFmtId="0" fontId="24" fillId="0" borderId="31" xfId="0" applyFont="1" applyBorder="1" applyAlignment="1">
      <alignment horizontal="left" vertical="top" wrapText="1"/>
    </xf>
    <xf numFmtId="0" fontId="24" fillId="0" borderId="57" xfId="0" applyFont="1" applyBorder="1" applyAlignment="1">
      <alignment horizontal="left" vertical="top" wrapText="1"/>
    </xf>
    <xf numFmtId="0" fontId="24" fillId="0" borderId="58" xfId="0" applyFont="1" applyBorder="1" applyAlignment="1">
      <alignment horizontal="left" vertical="top"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7" fillId="0" borderId="59" xfId="0" applyFont="1" applyBorder="1" applyAlignment="1">
      <alignment vertical="top" wrapText="1"/>
    </xf>
    <xf numFmtId="0" fontId="27" fillId="0" borderId="45" xfId="0" applyFont="1" applyBorder="1" applyAlignment="1">
      <alignment vertical="top" wrapText="1"/>
    </xf>
    <xf numFmtId="0" fontId="25" fillId="0" borderId="0" xfId="0" applyFont="1" applyBorder="1" applyAlignment="1">
      <alignment horizontal="center"/>
    </xf>
    <xf numFmtId="0" fontId="27" fillId="0" borderId="11" xfId="0" applyFont="1" applyBorder="1" applyAlignment="1">
      <alignment vertical="top" wrapText="1"/>
    </xf>
    <xf numFmtId="0" fontId="27" fillId="0" borderId="12" xfId="0" applyFont="1" applyBorder="1" applyAlignment="1">
      <alignment vertical="top" wrapText="1"/>
    </xf>
    <xf numFmtId="0" fontId="27" fillId="0" borderId="33" xfId="0" applyFont="1" applyBorder="1" applyAlignment="1">
      <alignment vertical="top" wrapText="1"/>
    </xf>
    <xf numFmtId="0" fontId="27" fillId="0" borderId="34" xfId="0" applyFont="1" applyBorder="1" applyAlignment="1">
      <alignment vertical="top" wrapText="1"/>
    </xf>
    <xf numFmtId="0" fontId="27" fillId="0" borderId="15" xfId="0" applyFont="1" applyBorder="1" applyAlignment="1">
      <alignment vertical="top" wrapText="1"/>
    </xf>
    <xf numFmtId="0" fontId="27" fillId="0" borderId="16" xfId="0" applyFont="1" applyBorder="1" applyAlignment="1">
      <alignment vertical="top" wrapText="1"/>
    </xf>
    <xf numFmtId="164" fontId="27" fillId="0" borderId="36" xfId="0" applyNumberFormat="1" applyFont="1" applyBorder="1" applyAlignment="1">
      <alignment horizontal="center" vertical="top"/>
    </xf>
    <xf numFmtId="0" fontId="27" fillId="0" borderId="40" xfId="0" applyFont="1" applyBorder="1" applyAlignment="1">
      <alignment horizontal="center" vertical="top"/>
    </xf>
    <xf numFmtId="0" fontId="27" fillId="0" borderId="33" xfId="0" applyFont="1" applyBorder="1" applyAlignment="1">
      <alignment horizontal="center" vertical="top"/>
    </xf>
    <xf numFmtId="0" fontId="27" fillId="0" borderId="37" xfId="0" applyFont="1" applyBorder="1" applyAlignment="1">
      <alignment horizontal="center" vertical="top"/>
    </xf>
    <xf numFmtId="0" fontId="27" fillId="0" borderId="38" xfId="0" applyFont="1" applyBorder="1" applyAlignment="1">
      <alignment vertical="top" wrapText="1"/>
    </xf>
    <xf numFmtId="0" fontId="24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26" fillId="0" borderId="57" xfId="0" applyFont="1" applyBorder="1" applyAlignment="1">
      <alignment horizontal="center" vertical="top" wrapText="1"/>
    </xf>
    <xf numFmtId="0" fontId="26" fillId="0" borderId="58" xfId="0" applyFont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24" fillId="0" borderId="18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Книга1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h2\&#1086;&#1073;&#1084;&#1077;&#1085;\Documents%20and%20Settings\&#1055;&#1086;&#1083;&#1100;&#1079;&#1086;&#1074;&#1072;&#1090;&#1077;&#1083;&#1100;\&#1056;&#1072;&#1073;&#1086;&#1095;&#1080;&#1081;%20&#1089;&#1090;&#1086;&#1083;\2011\&#1047;&#105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h2\&#1086;&#1073;&#1084;&#1077;&#1085;\&#1054;&#1090;&#1095;&#1077;&#1090;&#1099;%20&#1074;%20&#1050;&#1086;&#1084;&#1080;&#1090;&#1077;&#1090;%20&#1092;&#1080;&#1085;&#1072;&#1085;&#1089;&#1086;&#1074;\2011\&#1054;&#1082;&#1090;&#1103;&#1073;&#1088;&#1100;\&#1054;&#1082;&#1090;&#1103;&#1073;&#1088;&#1100;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h2\&#1086;&#1073;&#1084;&#1077;&#1085;\&#1054;&#1090;&#1095;&#1077;&#1090;&#1099;%20&#1074;%20&#1050;&#1086;&#1084;&#1080;&#1090;&#1077;&#1090;%20&#1092;&#1080;&#1085;&#1072;&#1085;&#1089;&#1086;&#1074;\2010&#1075;\&#1044;&#1077;&#1082;&#1072;&#1073;&#1088;&#1100;\&#1088;&#1086;&#1089;&#1087;&#1080;&#1089;&#1100;%20&#1076;&#1077;&#1082;&#1072;&#1073;&#1088;&#1100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расх"/>
      <sheetName val="Четверг"/>
      <sheetName val="117 ф"/>
      <sheetName val="информ"/>
      <sheetName val="Исп бюдж"/>
      <sheetName val="184"/>
      <sheetName val="127ф ВУС"/>
      <sheetName val="Сведенья"/>
      <sheetName val="отчет админ"/>
      <sheetName val="ф. 0503177"/>
      <sheetName val="125-560"/>
      <sheetName val="125-660"/>
      <sheetName val="125-830"/>
      <sheetName val="Свод"/>
      <sheetName val="прил 1"/>
      <sheetName val="прил 2"/>
      <sheetName val="прил 3"/>
      <sheetName val="прил 4"/>
      <sheetName val="прил 5"/>
      <sheetName val="прил 6"/>
      <sheetName val="прил 8"/>
      <sheetName val="прил 12"/>
      <sheetName val="прил 13"/>
      <sheetName val="Использ субсидий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ятница"/>
      <sheetName val="Четверг"/>
      <sheetName val="117 ф"/>
      <sheetName val="Свод"/>
      <sheetName val="127ф ВУС"/>
      <sheetName val="форма 177"/>
      <sheetName val="137 ф"/>
      <sheetName val="125 1"/>
      <sheetName val="125 2"/>
      <sheetName val="125 3"/>
      <sheetName val="125 4 "/>
      <sheetName val="отчет админ"/>
      <sheetName val="Исп бюдж"/>
      <sheetName val="Сведенья"/>
      <sheetName val="Использ субсидий"/>
      <sheetName val="табл 6"/>
      <sheetName val="табл 7"/>
      <sheetName val="14 МОстр.1"/>
      <sheetName val="стр.2"/>
      <sheetName val="стр.3"/>
      <sheetName val="прил 1"/>
      <sheetName val="прил 2"/>
      <sheetName val="прил 3"/>
      <sheetName val="прил 4"/>
      <sheetName val="прил 12"/>
      <sheetName val="прил5"/>
      <sheetName val="Смета депутатов"/>
    </sheetNames>
    <sheetDataSet>
      <sheetData sheetId="2">
        <row r="18">
          <cell r="D18">
            <v>6467400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35.375" style="0" customWidth="1"/>
    <col min="2" max="2" width="31.25390625" style="0" customWidth="1"/>
    <col min="3" max="3" width="15.875" style="0" customWidth="1"/>
    <col min="4" max="4" width="23.25390625" style="0" hidden="1" customWidth="1"/>
  </cols>
  <sheetData>
    <row r="1" spans="2:3" ht="12.75">
      <c r="B1" s="319" t="s">
        <v>0</v>
      </c>
      <c r="C1" s="319"/>
    </row>
    <row r="2" spans="2:3" ht="12.75">
      <c r="B2" s="319" t="s">
        <v>259</v>
      </c>
      <c r="C2" s="319"/>
    </row>
    <row r="3" spans="2:3" ht="12.75">
      <c r="B3" s="319" t="s">
        <v>321</v>
      </c>
      <c r="C3" s="319"/>
    </row>
    <row r="4" spans="2:3" ht="12.75">
      <c r="B4" s="1"/>
      <c r="C4" s="1"/>
    </row>
    <row r="5" spans="2:3" ht="12.75">
      <c r="B5" s="1"/>
      <c r="C5" s="1"/>
    </row>
    <row r="7" spans="1:3" ht="18">
      <c r="A7" s="318" t="s">
        <v>1</v>
      </c>
      <c r="B7" s="318"/>
      <c r="C7" s="318"/>
    </row>
    <row r="8" spans="1:3" ht="19.5" customHeight="1">
      <c r="A8" s="318" t="s">
        <v>2</v>
      </c>
      <c r="B8" s="318"/>
      <c r="C8" s="318"/>
    </row>
    <row r="9" spans="1:3" ht="23.25" customHeight="1">
      <c r="A9" s="318" t="s">
        <v>3</v>
      </c>
      <c r="B9" s="318"/>
      <c r="C9" s="318"/>
    </row>
    <row r="11" spans="1:3" ht="43.5" customHeight="1">
      <c r="A11" s="2" t="s">
        <v>4</v>
      </c>
      <c r="B11" s="2" t="s">
        <v>5</v>
      </c>
      <c r="C11" s="3" t="s">
        <v>6</v>
      </c>
    </row>
    <row r="12" spans="1:4" ht="49.5" customHeight="1">
      <c r="A12" s="4" t="s">
        <v>7</v>
      </c>
      <c r="B12" s="5" t="s">
        <v>8</v>
      </c>
      <c r="C12" s="6">
        <v>4265.2</v>
      </c>
      <c r="D12" s="7">
        <f>'прил 2'!F39*0.1</f>
        <v>5204.3159000000005</v>
      </c>
    </row>
    <row r="13" spans="1:4" ht="49.5" customHeight="1">
      <c r="A13" s="4"/>
      <c r="B13" s="8" t="s">
        <v>9</v>
      </c>
      <c r="C13" s="6">
        <f>C12</f>
        <v>4265.2</v>
      </c>
      <c r="D13" s="9">
        <f>C13-(-D12)</f>
        <v>9469.5159</v>
      </c>
    </row>
    <row r="15" spans="3:5" ht="12.75">
      <c r="C15" s="10"/>
      <c r="D15" s="10"/>
      <c r="E15" s="10"/>
    </row>
    <row r="16" spans="3:5" ht="12.75">
      <c r="C16" s="10"/>
      <c r="D16" s="10"/>
      <c r="E16" s="10"/>
    </row>
    <row r="17" spans="3:5" ht="12.75">
      <c r="C17" s="10"/>
      <c r="D17" s="10"/>
      <c r="E17" s="10"/>
    </row>
    <row r="18" spans="3:5" ht="12.75">
      <c r="C18" s="10"/>
      <c r="D18" s="10"/>
      <c r="E18" s="10"/>
    </row>
    <row r="19" spans="3:5" ht="12.75">
      <c r="C19" s="10"/>
      <c r="D19" s="10"/>
      <c r="E19" s="10"/>
    </row>
    <row r="20" spans="3:5" ht="12.75">
      <c r="C20" s="10"/>
      <c r="D20" s="10"/>
      <c r="E20" s="10"/>
    </row>
    <row r="21" spans="3:5" ht="12.75">
      <c r="C21" s="10"/>
      <c r="D21" s="10"/>
      <c r="E21" s="10"/>
    </row>
    <row r="22" spans="3:5" ht="12.75">
      <c r="C22" s="10"/>
      <c r="D22" s="10"/>
      <c r="E22" s="10"/>
    </row>
  </sheetData>
  <sheetProtection/>
  <mergeCells count="6">
    <mergeCell ref="A7:C7"/>
    <mergeCell ref="A8:C8"/>
    <mergeCell ref="A9:C9"/>
    <mergeCell ref="B1:C1"/>
    <mergeCell ref="B2:C2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28">
      <selection activeCell="H34" sqref="H34"/>
    </sheetView>
  </sheetViews>
  <sheetFormatPr defaultColWidth="9.00390625" defaultRowHeight="12.75"/>
  <cols>
    <col min="1" max="1" width="31.00390625" style="11" customWidth="1"/>
    <col min="2" max="2" width="35.25390625" style="0" customWidth="1"/>
    <col min="3" max="3" width="16.75390625" style="0" hidden="1" customWidth="1"/>
    <col min="4" max="4" width="17.125" style="0" hidden="1" customWidth="1"/>
    <col min="5" max="5" width="16.75390625" style="0" hidden="1" customWidth="1"/>
    <col min="6" max="6" width="25.875" style="0" customWidth="1"/>
  </cols>
  <sheetData>
    <row r="1" ht="15.75">
      <c r="F1" s="12" t="s">
        <v>10</v>
      </c>
    </row>
    <row r="2" spans="2:7" ht="12.75">
      <c r="B2" s="320" t="s">
        <v>306</v>
      </c>
      <c r="C2" s="320"/>
      <c r="D2" s="320"/>
      <c r="E2" s="320"/>
      <c r="F2" s="320"/>
      <c r="G2" s="13"/>
    </row>
    <row r="3" ht="15.75">
      <c r="F3" s="12" t="s">
        <v>321</v>
      </c>
    </row>
    <row r="5" spans="2:5" ht="18.75">
      <c r="B5" s="14" t="s">
        <v>11</v>
      </c>
      <c r="C5" s="14"/>
      <c r="D5" s="14"/>
      <c r="E5" s="14"/>
    </row>
    <row r="6" spans="2:5" ht="18.75">
      <c r="B6" s="14"/>
      <c r="C6" s="14"/>
      <c r="D6" s="14"/>
      <c r="E6" s="14"/>
    </row>
    <row r="7" spans="1:6" ht="18.75">
      <c r="A7" s="323" t="s">
        <v>12</v>
      </c>
      <c r="B7" s="323"/>
      <c r="C7" s="323"/>
      <c r="D7" s="323"/>
      <c r="E7" s="323"/>
      <c r="F7" s="323"/>
    </row>
    <row r="8" spans="1:6" ht="19.5" thickBot="1">
      <c r="A8" s="15"/>
      <c r="B8" s="15"/>
      <c r="C8" s="15"/>
      <c r="D8" s="15"/>
      <c r="E8" s="15"/>
      <c r="F8" s="15"/>
    </row>
    <row r="9" spans="1:6" ht="35.25" customHeight="1">
      <c r="A9" s="16" t="s">
        <v>4</v>
      </c>
      <c r="B9" s="17" t="s">
        <v>5</v>
      </c>
      <c r="C9" s="18">
        <v>2008</v>
      </c>
      <c r="D9" s="18">
        <v>2009</v>
      </c>
      <c r="E9" s="18" t="s">
        <v>13</v>
      </c>
      <c r="F9" s="19" t="s">
        <v>6</v>
      </c>
    </row>
    <row r="10" spans="1:6" ht="15" customHeight="1" thickBot="1">
      <c r="A10" s="20">
        <v>1</v>
      </c>
      <c r="B10" s="21">
        <v>2</v>
      </c>
      <c r="C10" s="22"/>
      <c r="D10" s="22"/>
      <c r="E10" s="22"/>
      <c r="F10" s="23">
        <v>3</v>
      </c>
    </row>
    <row r="11" spans="1:6" ht="16.5" thickBot="1">
      <c r="A11" s="24" t="s">
        <v>14</v>
      </c>
      <c r="B11" s="25" t="s">
        <v>15</v>
      </c>
      <c r="C11" s="26">
        <f>C12</f>
        <v>1772.93283</v>
      </c>
      <c r="D11" s="26">
        <f>D12</f>
        <v>2461.55758</v>
      </c>
      <c r="E11" s="26">
        <f>E12</f>
        <v>2239.44051</v>
      </c>
      <c r="F11" s="27">
        <v>3500</v>
      </c>
    </row>
    <row r="12" spans="1:6" ht="16.5" thickBot="1">
      <c r="A12" s="28" t="s">
        <v>16</v>
      </c>
      <c r="B12" s="29" t="s">
        <v>17</v>
      </c>
      <c r="C12" s="30">
        <f>(1772932.83)/1000</f>
        <v>1772.93283</v>
      </c>
      <c r="D12" s="31">
        <v>2461.55758</v>
      </c>
      <c r="E12" s="31">
        <f>2239.44051</f>
        <v>2239.44051</v>
      </c>
      <c r="F12" s="32">
        <v>3500</v>
      </c>
    </row>
    <row r="13" spans="1:6" ht="16.5" thickBot="1">
      <c r="A13" s="24" t="s">
        <v>18</v>
      </c>
      <c r="B13" s="25" t="s">
        <v>19</v>
      </c>
      <c r="C13" s="27">
        <f>C14+C15+C16</f>
        <v>4985.87734</v>
      </c>
      <c r="D13" s="27">
        <f>D14+D15+D16</f>
        <v>9251.06162</v>
      </c>
      <c r="E13" s="27">
        <f>E14+E15+E16</f>
        <v>7889.75481</v>
      </c>
      <c r="F13" s="27">
        <v>9600</v>
      </c>
    </row>
    <row r="14" spans="1:6" ht="47.25">
      <c r="A14" s="33" t="s">
        <v>20</v>
      </c>
      <c r="B14" s="34" t="s">
        <v>21</v>
      </c>
      <c r="C14" s="35">
        <f>(314816.88)/1000</f>
        <v>314.81688</v>
      </c>
      <c r="D14" s="35">
        <v>748.65583</v>
      </c>
      <c r="E14" s="35">
        <f>520.76</f>
        <v>520.76</v>
      </c>
      <c r="F14" s="36">
        <v>600</v>
      </c>
    </row>
    <row r="15" spans="1:6" ht="15.75">
      <c r="A15" s="37" t="s">
        <v>22</v>
      </c>
      <c r="B15" s="38" t="s">
        <v>23</v>
      </c>
      <c r="C15" s="39">
        <v>4671.06046</v>
      </c>
      <c r="D15" s="39">
        <v>7505.83327</v>
      </c>
      <c r="E15" s="39">
        <f>6158.19104</f>
        <v>6158.19104</v>
      </c>
      <c r="F15" s="40">
        <v>7000</v>
      </c>
    </row>
    <row r="16" spans="1:6" ht="16.5" thickBot="1">
      <c r="A16" s="41" t="s">
        <v>24</v>
      </c>
      <c r="B16" s="29" t="s">
        <v>25</v>
      </c>
      <c r="C16" s="31"/>
      <c r="D16" s="31">
        <f>978.70347+17.86905</f>
        <v>996.57252</v>
      </c>
      <c r="E16" s="31">
        <f>(1201.53282+9.27095)</f>
        <v>1210.80377</v>
      </c>
      <c r="F16" s="32">
        <v>2000</v>
      </c>
    </row>
    <row r="17" spans="1:6" ht="16.5" thickBot="1">
      <c r="A17" s="24" t="s">
        <v>26</v>
      </c>
      <c r="B17" s="25" t="s">
        <v>27</v>
      </c>
      <c r="C17" s="27">
        <f>C18</f>
        <v>3.81</v>
      </c>
      <c r="D17" s="27">
        <f>D18</f>
        <v>30.27</v>
      </c>
      <c r="E17" s="27">
        <f>E18</f>
        <v>32.73</v>
      </c>
      <c r="F17" s="27">
        <v>40</v>
      </c>
    </row>
    <row r="18" spans="1:6" ht="158.25" thickBot="1">
      <c r="A18" s="42" t="s">
        <v>28</v>
      </c>
      <c r="B18" s="43" t="s">
        <v>29</v>
      </c>
      <c r="C18" s="31">
        <v>3.81</v>
      </c>
      <c r="D18" s="31">
        <v>30.27</v>
      </c>
      <c r="E18" s="31">
        <v>32.73</v>
      </c>
      <c r="F18" s="32">
        <v>40</v>
      </c>
    </row>
    <row r="19" spans="1:6" ht="15.75">
      <c r="A19" s="324" t="s">
        <v>30</v>
      </c>
      <c r="B19" s="325"/>
      <c r="C19" s="44">
        <f>C11+C13+C17</f>
        <v>6762.62017</v>
      </c>
      <c r="D19" s="44">
        <f>D11+D13+D17</f>
        <v>11742.889200000001</v>
      </c>
      <c r="E19" s="44">
        <f>E11+E13+E17</f>
        <v>10161.92532</v>
      </c>
      <c r="F19" s="44">
        <v>13140</v>
      </c>
    </row>
    <row r="20" spans="1:6" ht="63">
      <c r="A20" s="45" t="s">
        <v>31</v>
      </c>
      <c r="B20" s="46" t="s">
        <v>32</v>
      </c>
      <c r="C20" s="47">
        <f>C21+C23</f>
        <v>356.57879</v>
      </c>
      <c r="D20" s="47">
        <f>D21+D23</f>
        <v>2251.07027</v>
      </c>
      <c r="E20" s="47">
        <f>E21+E23</f>
        <v>4760.830730000001</v>
      </c>
      <c r="F20" s="47">
        <v>4750</v>
      </c>
    </row>
    <row r="21" spans="1:6" ht="158.25" thickBot="1">
      <c r="A21" s="33" t="s">
        <v>33</v>
      </c>
      <c r="B21" s="34" t="s">
        <v>322</v>
      </c>
      <c r="C21" s="35">
        <v>301.58391</v>
      </c>
      <c r="D21" s="35">
        <v>2008.37299</v>
      </c>
      <c r="E21" s="35">
        <f>4556.61066</f>
        <v>4556.61066</v>
      </c>
      <c r="F21" s="36">
        <v>4500</v>
      </c>
    </row>
    <row r="22" spans="1:6" ht="35.25" customHeight="1">
      <c r="A22" s="48" t="s">
        <v>4</v>
      </c>
      <c r="B22" s="49" t="s">
        <v>5</v>
      </c>
      <c r="C22" s="50"/>
      <c r="D22" s="50"/>
      <c r="E22" s="50"/>
      <c r="F22" s="51" t="s">
        <v>6</v>
      </c>
    </row>
    <row r="23" spans="1:6" ht="111" thickBot="1">
      <c r="A23" s="28" t="s">
        <v>34</v>
      </c>
      <c r="B23" s="29" t="s">
        <v>35</v>
      </c>
      <c r="C23" s="31">
        <v>54.99488</v>
      </c>
      <c r="D23" s="31">
        <v>242.69728</v>
      </c>
      <c r="E23" s="31">
        <v>204.22007</v>
      </c>
      <c r="F23" s="32">
        <v>250</v>
      </c>
    </row>
    <row r="24" spans="1:6" ht="48" thickBot="1">
      <c r="A24" s="24" t="s">
        <v>36</v>
      </c>
      <c r="B24" s="25" t="s">
        <v>37</v>
      </c>
      <c r="C24" s="27">
        <f>C25</f>
        <v>0</v>
      </c>
      <c r="D24" s="27">
        <f>D25</f>
        <v>0</v>
      </c>
      <c r="E24" s="27">
        <f>E25</f>
        <v>300</v>
      </c>
      <c r="F24" s="27">
        <v>500</v>
      </c>
    </row>
    <row r="25" spans="1:6" ht="79.5" thickBot="1">
      <c r="A25" s="28" t="s">
        <v>38</v>
      </c>
      <c r="B25" s="29" t="s">
        <v>39</v>
      </c>
      <c r="C25" s="31"/>
      <c r="D25" s="31"/>
      <c r="E25" s="31">
        <v>300</v>
      </c>
      <c r="F25" s="32">
        <v>500</v>
      </c>
    </row>
    <row r="26" spans="1:6" ht="48" thickBot="1">
      <c r="A26" s="52">
        <v>1140000000000000</v>
      </c>
      <c r="B26" s="25" t="s">
        <v>40</v>
      </c>
      <c r="C26" s="27">
        <f>C27</f>
        <v>0</v>
      </c>
      <c r="D26" s="27">
        <f>D27</f>
        <v>9425.32873</v>
      </c>
      <c r="E26" s="27">
        <f>E27</f>
        <v>2258.5498</v>
      </c>
      <c r="F26" s="27">
        <v>17000</v>
      </c>
    </row>
    <row r="27" spans="1:6" ht="94.5">
      <c r="A27" s="28" t="s">
        <v>41</v>
      </c>
      <c r="B27" s="29" t="s">
        <v>42</v>
      </c>
      <c r="C27" s="31"/>
      <c r="D27" s="31">
        <v>9425.32873</v>
      </c>
      <c r="E27" s="31">
        <v>2258.5498</v>
      </c>
      <c r="F27" s="32">
        <v>15000</v>
      </c>
    </row>
    <row r="28" spans="1:6" ht="51" customHeight="1">
      <c r="A28" s="53" t="s">
        <v>43</v>
      </c>
      <c r="B28" s="54" t="s">
        <v>44</v>
      </c>
      <c r="C28" s="55"/>
      <c r="D28" s="55"/>
      <c r="E28" s="55"/>
      <c r="F28" s="56">
        <v>2000</v>
      </c>
    </row>
    <row r="29" spans="1:6" s="61" customFormat="1" ht="15.75">
      <c r="A29" s="57" t="s">
        <v>45</v>
      </c>
      <c r="B29" s="58" t="s">
        <v>46</v>
      </c>
      <c r="C29" s="59"/>
      <c r="D29" s="59"/>
      <c r="E29" s="59"/>
      <c r="F29" s="60">
        <v>700</v>
      </c>
    </row>
    <row r="30" spans="1:6" ht="16.5" thickBot="1">
      <c r="A30" s="62" t="s">
        <v>47</v>
      </c>
      <c r="B30" s="63" t="s">
        <v>46</v>
      </c>
      <c r="C30" s="64"/>
      <c r="D30" s="64"/>
      <c r="E30" s="64"/>
      <c r="F30" s="65">
        <v>700</v>
      </c>
    </row>
    <row r="31" spans="1:6" ht="15.75">
      <c r="A31" s="326" t="s">
        <v>48</v>
      </c>
      <c r="B31" s="327"/>
      <c r="C31" s="67">
        <f>C20+C24+C26+C29</f>
        <v>356.57879</v>
      </c>
      <c r="D31" s="67">
        <f>D20+D24+D26+D29</f>
        <v>11676.399</v>
      </c>
      <c r="E31" s="67">
        <f>E20+E24+E26+E29</f>
        <v>7319.38053</v>
      </c>
      <c r="F31" s="67">
        <v>22950</v>
      </c>
    </row>
    <row r="32" spans="1:6" ht="16.5" thickBot="1">
      <c r="A32" s="328" t="s">
        <v>49</v>
      </c>
      <c r="B32" s="329"/>
      <c r="C32" s="68">
        <f>C31+C19</f>
        <v>7119.19896</v>
      </c>
      <c r="D32" s="68">
        <f>D31+D19</f>
        <v>23419.288200000003</v>
      </c>
      <c r="E32" s="68">
        <f>E31+E19</f>
        <v>17481.30585</v>
      </c>
      <c r="F32" s="68">
        <v>36090</v>
      </c>
    </row>
    <row r="33" spans="1:8" ht="16.5" thickBot="1">
      <c r="A33" s="69" t="s">
        <v>50</v>
      </c>
      <c r="B33" s="25" t="s">
        <v>51</v>
      </c>
      <c r="C33" s="70"/>
      <c r="D33" s="70"/>
      <c r="E33" s="70"/>
      <c r="F33" s="71">
        <v>15953.159</v>
      </c>
      <c r="G33" s="72"/>
      <c r="H33" s="9"/>
    </row>
    <row r="34" spans="1:6" ht="47.25">
      <c r="A34" s="73" t="s">
        <v>52</v>
      </c>
      <c r="B34" s="34" t="s">
        <v>53</v>
      </c>
      <c r="C34" s="35"/>
      <c r="D34" s="35"/>
      <c r="E34" s="35"/>
      <c r="F34" s="74">
        <v>2230.2</v>
      </c>
    </row>
    <row r="35" spans="1:6" ht="47.25">
      <c r="A35" s="75" t="s">
        <v>52</v>
      </c>
      <c r="B35" s="38" t="s">
        <v>54</v>
      </c>
      <c r="C35" s="55"/>
      <c r="D35" s="55"/>
      <c r="E35" s="55"/>
      <c r="F35" s="76">
        <v>4860.4</v>
      </c>
    </row>
    <row r="36" spans="1:6" ht="78.75">
      <c r="A36" s="77" t="s">
        <v>55</v>
      </c>
      <c r="B36" s="38" t="s">
        <v>56</v>
      </c>
      <c r="C36" s="39"/>
      <c r="D36" s="39"/>
      <c r="E36" s="39"/>
      <c r="F36" s="78">
        <v>164.459</v>
      </c>
    </row>
    <row r="37" spans="1:6" ht="60" customHeight="1">
      <c r="A37" s="75" t="s">
        <v>57</v>
      </c>
      <c r="B37" s="79" t="s">
        <v>58</v>
      </c>
      <c r="C37" s="80">
        <f>'[3]117 ф'!D18/1000</f>
        <v>6467.4</v>
      </c>
      <c r="D37" s="81"/>
      <c r="E37" s="81"/>
      <c r="F37" s="82">
        <v>3637</v>
      </c>
    </row>
    <row r="38" spans="1:6" ht="17.25" customHeight="1" thickBot="1">
      <c r="A38" s="83" t="s">
        <v>59</v>
      </c>
      <c r="B38" s="84" t="s">
        <v>60</v>
      </c>
      <c r="C38" s="85"/>
      <c r="D38" s="81"/>
      <c r="E38" s="81"/>
      <c r="F38" s="86">
        <v>5061.1</v>
      </c>
    </row>
    <row r="39" spans="1:6" ht="16.5" thickBot="1">
      <c r="A39" s="321" t="s">
        <v>61</v>
      </c>
      <c r="B39" s="322"/>
      <c r="C39" s="87">
        <f>C32+C33</f>
        <v>7119.19896</v>
      </c>
      <c r="D39" s="87">
        <f>D32+D33</f>
        <v>23419.288200000003</v>
      </c>
      <c r="E39" s="87">
        <f>E32+E33</f>
        <v>17481.30585</v>
      </c>
      <c r="F39" s="87">
        <v>52043.159</v>
      </c>
    </row>
    <row r="41" ht="12.75">
      <c r="F41" s="88"/>
    </row>
    <row r="42" spans="5:6" ht="12.75">
      <c r="E42" t="s">
        <v>62</v>
      </c>
      <c r="F42" s="89">
        <f>F39+F39*0.1-'[2]Свод'!G189/1000</f>
        <v>57247.4749</v>
      </c>
    </row>
  </sheetData>
  <sheetProtection/>
  <mergeCells count="6">
    <mergeCell ref="B2:F2"/>
    <mergeCell ref="A39:B39"/>
    <mergeCell ref="A7:F7"/>
    <mergeCell ref="A19:B19"/>
    <mergeCell ref="A31:B31"/>
    <mergeCell ref="A32:B3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2" r:id="rId1"/>
  <rowBreaks count="1" manualBreakCount="1">
    <brk id="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="120" zoomScaleNormal="120" zoomScalePageLayoutView="0" workbookViewId="0" topLeftCell="A2">
      <selection activeCell="E8" sqref="E8"/>
    </sheetView>
  </sheetViews>
  <sheetFormatPr defaultColWidth="9.00390625" defaultRowHeight="12.75"/>
  <cols>
    <col min="1" max="1" width="29.375" style="0" customWidth="1"/>
    <col min="2" max="2" width="36.625" style="0" customWidth="1"/>
    <col min="3" max="3" width="15.25390625" style="0" customWidth="1"/>
  </cols>
  <sheetData>
    <row r="1" ht="15.75">
      <c r="C1" s="12" t="s">
        <v>63</v>
      </c>
    </row>
    <row r="2" spans="2:3" ht="15.75" customHeight="1">
      <c r="B2" s="320" t="str">
        <f>'прил 2'!B2:F2</f>
        <v>                                              к решению Совета депутатов</v>
      </c>
      <c r="C2" s="320"/>
    </row>
    <row r="3" spans="2:3" ht="12.75" customHeight="1">
      <c r="B3" s="335" t="s">
        <v>321</v>
      </c>
      <c r="C3" s="335"/>
    </row>
    <row r="5" spans="1:3" ht="24.75" customHeight="1">
      <c r="A5" s="336" t="s">
        <v>64</v>
      </c>
      <c r="B5" s="336"/>
      <c r="C5" s="336"/>
    </row>
    <row r="6" spans="1:3" ht="27" customHeight="1">
      <c r="A6" s="338" t="s">
        <v>65</v>
      </c>
      <c r="B6" s="338"/>
      <c r="C6" s="338"/>
    </row>
    <row r="7" spans="1:3" ht="27" customHeight="1">
      <c r="A7" s="337" t="s">
        <v>66</v>
      </c>
      <c r="B7" s="337"/>
      <c r="C7" s="337"/>
    </row>
    <row r="8" ht="13.5" thickBot="1"/>
    <row r="9" spans="1:3" ht="45.75" customHeight="1">
      <c r="A9" s="90" t="s">
        <v>67</v>
      </c>
      <c r="B9" s="91" t="s">
        <v>68</v>
      </c>
      <c r="C9" s="92" t="s">
        <v>69</v>
      </c>
    </row>
    <row r="10" spans="1:3" ht="13.5" thickBot="1">
      <c r="A10" s="20">
        <v>1</v>
      </c>
      <c r="B10" s="21">
        <v>2</v>
      </c>
      <c r="C10" s="23">
        <v>3</v>
      </c>
    </row>
    <row r="11" spans="1:3" ht="30.75" customHeight="1">
      <c r="A11" s="332" t="s">
        <v>70</v>
      </c>
      <c r="B11" s="327" t="s">
        <v>71</v>
      </c>
      <c r="C11" s="330">
        <f>C13+C18+C16+C17</f>
        <v>15953.159</v>
      </c>
    </row>
    <row r="12" spans="1:3" ht="21" customHeight="1" thickBot="1">
      <c r="A12" s="333"/>
      <c r="B12" s="334"/>
      <c r="C12" s="331"/>
    </row>
    <row r="13" spans="1:3" ht="32.25" thickBot="1">
      <c r="A13" s="93" t="s">
        <v>72</v>
      </c>
      <c r="B13" s="25" t="s">
        <v>73</v>
      </c>
      <c r="C13" s="94">
        <f>C14+C15</f>
        <v>7090.599999999999</v>
      </c>
    </row>
    <row r="14" spans="1:3" ht="47.25">
      <c r="A14" s="95" t="s">
        <v>74</v>
      </c>
      <c r="B14" s="34" t="s">
        <v>75</v>
      </c>
      <c r="C14" s="96">
        <v>2230.2</v>
      </c>
    </row>
    <row r="15" spans="1:3" ht="47.25">
      <c r="A15" s="97" t="s">
        <v>74</v>
      </c>
      <c r="B15" s="38" t="s">
        <v>76</v>
      </c>
      <c r="C15" s="98">
        <v>4860.4</v>
      </c>
    </row>
    <row r="16" spans="1:3" ht="47.25">
      <c r="A16" s="99" t="s">
        <v>77</v>
      </c>
      <c r="B16" s="46" t="s">
        <v>78</v>
      </c>
      <c r="C16" s="100">
        <v>3637</v>
      </c>
    </row>
    <row r="17" spans="1:3" ht="32.25" thickBot="1">
      <c r="A17" s="101" t="s">
        <v>79</v>
      </c>
      <c r="B17" s="102" t="s">
        <v>60</v>
      </c>
      <c r="C17" s="103">
        <v>5061.1</v>
      </c>
    </row>
    <row r="18" spans="1:3" ht="49.5" customHeight="1" thickBot="1">
      <c r="A18" s="104" t="s">
        <v>80</v>
      </c>
      <c r="B18" s="105" t="s">
        <v>81</v>
      </c>
      <c r="C18" s="106">
        <f>C19</f>
        <v>164.459</v>
      </c>
    </row>
    <row r="19" spans="1:3" ht="46.5" customHeight="1" thickBot="1">
      <c r="A19" s="107" t="s">
        <v>82</v>
      </c>
      <c r="B19" s="108" t="s">
        <v>83</v>
      </c>
      <c r="C19" s="109">
        <v>164.459</v>
      </c>
    </row>
    <row r="20" spans="4:6" ht="15.75">
      <c r="D20" s="81"/>
      <c r="E20" s="81"/>
      <c r="F20" s="86"/>
    </row>
  </sheetData>
  <sheetProtection/>
  <mergeCells count="8">
    <mergeCell ref="B2:C2"/>
    <mergeCell ref="C11:C12"/>
    <mergeCell ref="A11:A12"/>
    <mergeCell ref="B11:B12"/>
    <mergeCell ref="B3:C3"/>
    <mergeCell ref="A5:C5"/>
    <mergeCell ref="A7:C7"/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45.25390625" style="0" customWidth="1"/>
    <col min="2" max="2" width="9.375" style="0" customWidth="1"/>
    <col min="3" max="3" width="10.25390625" style="0" customWidth="1"/>
    <col min="4" max="4" width="17.25390625" style="0" customWidth="1"/>
    <col min="5" max="5" width="16.75390625" style="0" customWidth="1"/>
  </cols>
  <sheetData>
    <row r="1" spans="3:5" ht="18.75" customHeight="1">
      <c r="C1" s="12"/>
      <c r="E1" s="12" t="s">
        <v>145</v>
      </c>
    </row>
    <row r="2" spans="4:5" ht="16.5" customHeight="1">
      <c r="D2" s="339" t="s">
        <v>259</v>
      </c>
      <c r="E2" s="339"/>
    </row>
    <row r="3" spans="3:5" ht="15.75" customHeight="1">
      <c r="C3" s="12"/>
      <c r="D3" s="335" t="s">
        <v>321</v>
      </c>
      <c r="E3" s="335"/>
    </row>
    <row r="6" spans="1:5" ht="18.75">
      <c r="A6" s="340" t="s">
        <v>84</v>
      </c>
      <c r="B6" s="340"/>
      <c r="C6" s="340"/>
      <c r="D6" s="340"/>
      <c r="E6" s="340"/>
    </row>
    <row r="7" spans="1:5" ht="18.75">
      <c r="A7" s="341" t="s">
        <v>85</v>
      </c>
      <c r="B7" s="341"/>
      <c r="C7" s="341"/>
      <c r="D7" s="341"/>
      <c r="E7" s="341"/>
    </row>
    <row r="8" spans="1:5" ht="19.5" thickBot="1">
      <c r="A8" s="342" t="s">
        <v>86</v>
      </c>
      <c r="B8" s="342"/>
      <c r="C8" s="342"/>
      <c r="D8" s="342"/>
      <c r="E8" s="342"/>
    </row>
    <row r="9" spans="1:5" ht="45" customHeight="1" thickBot="1">
      <c r="A9" s="111" t="s">
        <v>87</v>
      </c>
      <c r="B9" s="112" t="s">
        <v>88</v>
      </c>
      <c r="C9" s="113" t="s">
        <v>89</v>
      </c>
      <c r="D9" s="113" t="s">
        <v>90</v>
      </c>
      <c r="E9" s="114" t="s">
        <v>91</v>
      </c>
    </row>
    <row r="10" spans="1:5" ht="16.5" customHeight="1" thickBot="1">
      <c r="A10" s="115" t="s">
        <v>92</v>
      </c>
      <c r="B10" s="116"/>
      <c r="C10" s="117" t="s">
        <v>93</v>
      </c>
      <c r="D10" s="118"/>
      <c r="E10" s="119">
        <f>E11+E12+E14+E15+E13</f>
        <v>15330.21259</v>
      </c>
    </row>
    <row r="11" spans="1:5" ht="66.75" customHeight="1">
      <c r="A11" s="120" t="s">
        <v>94</v>
      </c>
      <c r="B11" s="121" t="s">
        <v>95</v>
      </c>
      <c r="C11" s="122"/>
      <c r="D11" s="123" t="s">
        <v>96</v>
      </c>
      <c r="E11" s="124">
        <v>1538.254</v>
      </c>
    </row>
    <row r="12" spans="1:5" ht="76.5" customHeight="1">
      <c r="A12" s="125" t="s">
        <v>97</v>
      </c>
      <c r="B12" s="126" t="s">
        <v>95</v>
      </c>
      <c r="C12" s="127"/>
      <c r="D12" s="126" t="s">
        <v>98</v>
      </c>
      <c r="E12" s="128">
        <v>10797.71359</v>
      </c>
    </row>
    <row r="13" spans="1:5" ht="39.75" customHeight="1">
      <c r="A13" s="129" t="s">
        <v>99</v>
      </c>
      <c r="B13" s="126" t="s">
        <v>95</v>
      </c>
      <c r="C13" s="130"/>
      <c r="D13" s="131" t="s">
        <v>100</v>
      </c>
      <c r="E13" s="132">
        <v>300</v>
      </c>
    </row>
    <row r="14" spans="1:5" ht="15.75">
      <c r="A14" s="125" t="s">
        <v>101</v>
      </c>
      <c r="B14" s="126" t="s">
        <v>95</v>
      </c>
      <c r="C14" s="133"/>
      <c r="D14" s="126" t="s">
        <v>102</v>
      </c>
      <c r="E14" s="128">
        <v>300</v>
      </c>
    </row>
    <row r="15" spans="1:5" ht="16.5" thickBot="1">
      <c r="A15" s="134" t="s">
        <v>103</v>
      </c>
      <c r="B15" s="135" t="s">
        <v>95</v>
      </c>
      <c r="C15" s="136"/>
      <c r="D15" s="137" t="s">
        <v>104</v>
      </c>
      <c r="E15" s="138">
        <v>2394.245</v>
      </c>
    </row>
    <row r="16" spans="1:5" ht="15.75" customHeight="1" thickBot="1">
      <c r="A16" s="115" t="s">
        <v>105</v>
      </c>
      <c r="B16" s="116"/>
      <c r="C16" s="117" t="s">
        <v>106</v>
      </c>
      <c r="D16" s="139"/>
      <c r="E16" s="140">
        <v>164.459</v>
      </c>
    </row>
    <row r="17" spans="1:5" ht="39" customHeight="1" thickBot="1">
      <c r="A17" s="134" t="s">
        <v>303</v>
      </c>
      <c r="B17" s="141" t="s">
        <v>95</v>
      </c>
      <c r="C17" s="142"/>
      <c r="D17" s="143" t="s">
        <v>107</v>
      </c>
      <c r="E17" s="138">
        <v>164.459</v>
      </c>
    </row>
    <row r="18" spans="1:5" ht="69" customHeight="1" thickBot="1">
      <c r="A18" s="115" t="s">
        <v>108</v>
      </c>
      <c r="B18" s="116"/>
      <c r="C18" s="144" t="s">
        <v>109</v>
      </c>
      <c r="D18" s="145"/>
      <c r="E18" s="140">
        <v>150</v>
      </c>
    </row>
    <row r="19" spans="1:5" ht="63.75" thickBot="1">
      <c r="A19" s="134" t="s">
        <v>110</v>
      </c>
      <c r="B19" s="141" t="s">
        <v>95</v>
      </c>
      <c r="C19" s="142"/>
      <c r="D19" s="143" t="s">
        <v>111</v>
      </c>
      <c r="E19" s="138">
        <v>150</v>
      </c>
    </row>
    <row r="20" spans="1:5" ht="16.5" customHeight="1" thickBot="1">
      <c r="A20" s="115" t="s">
        <v>112</v>
      </c>
      <c r="B20" s="116"/>
      <c r="C20" s="117" t="s">
        <v>113</v>
      </c>
      <c r="D20" s="139"/>
      <c r="E20" s="140">
        <v>3500</v>
      </c>
    </row>
    <row r="21" spans="1:5" ht="34.5" customHeight="1" thickBot="1">
      <c r="A21" s="134" t="s">
        <v>114</v>
      </c>
      <c r="B21" s="141" t="s">
        <v>95</v>
      </c>
      <c r="C21" s="136"/>
      <c r="D21" s="137" t="s">
        <v>115</v>
      </c>
      <c r="E21" s="138">
        <v>800</v>
      </c>
    </row>
    <row r="22" spans="1:5" ht="33" customHeight="1" thickBot="1">
      <c r="A22" s="146" t="s">
        <v>116</v>
      </c>
      <c r="B22" s="141" t="s">
        <v>95</v>
      </c>
      <c r="C22" s="121"/>
      <c r="D22" s="147" t="s">
        <v>117</v>
      </c>
      <c r="E22" s="148">
        <v>2700</v>
      </c>
    </row>
    <row r="23" spans="1:5" ht="16.5" thickBot="1">
      <c r="A23" s="115" t="s">
        <v>118</v>
      </c>
      <c r="B23" s="116"/>
      <c r="C23" s="117" t="s">
        <v>119</v>
      </c>
      <c r="D23" s="139"/>
      <c r="E23" s="140">
        <v>28298.1</v>
      </c>
    </row>
    <row r="24" spans="1:5" ht="15.75">
      <c r="A24" s="120" t="s">
        <v>120</v>
      </c>
      <c r="B24" s="121" t="s">
        <v>95</v>
      </c>
      <c r="C24" s="123"/>
      <c r="D24" s="149" t="s">
        <v>121</v>
      </c>
      <c r="E24" s="124">
        <v>1000</v>
      </c>
    </row>
    <row r="25" spans="1:5" ht="15.75">
      <c r="A25" s="125" t="s">
        <v>122</v>
      </c>
      <c r="B25" s="126" t="s">
        <v>95</v>
      </c>
      <c r="C25" s="126"/>
      <c r="D25" s="150" t="s">
        <v>123</v>
      </c>
      <c r="E25" s="128">
        <v>14598.1</v>
      </c>
    </row>
    <row r="26" spans="1:5" ht="16.5" thickBot="1">
      <c r="A26" s="129" t="s">
        <v>124</v>
      </c>
      <c r="B26" s="135" t="s">
        <v>95</v>
      </c>
      <c r="C26" s="131"/>
      <c r="D26" s="151" t="s">
        <v>125</v>
      </c>
      <c r="E26" s="132">
        <v>12700</v>
      </c>
    </row>
    <row r="27" spans="1:5" ht="16.5" customHeight="1" thickBot="1">
      <c r="A27" s="115" t="s">
        <v>126</v>
      </c>
      <c r="B27" s="116"/>
      <c r="C27" s="145" t="s">
        <v>127</v>
      </c>
      <c r="D27" s="139"/>
      <c r="E27" s="140">
        <v>150</v>
      </c>
    </row>
    <row r="28" spans="1:5" ht="34.5" customHeight="1" thickBot="1">
      <c r="A28" s="134" t="s">
        <v>128</v>
      </c>
      <c r="B28" s="141" t="s">
        <v>95</v>
      </c>
      <c r="C28" s="136"/>
      <c r="D28" s="143" t="s">
        <v>129</v>
      </c>
      <c r="E28" s="138">
        <v>150</v>
      </c>
    </row>
    <row r="29" spans="1:5" ht="32.25" thickBot="1">
      <c r="A29" s="115" t="s">
        <v>130</v>
      </c>
      <c r="B29" s="116"/>
      <c r="C29" s="145" t="s">
        <v>131</v>
      </c>
      <c r="D29" s="145"/>
      <c r="E29" s="140">
        <v>7862.1</v>
      </c>
    </row>
    <row r="30" spans="1:5" ht="30.75" customHeight="1" thickBot="1">
      <c r="A30" s="134" t="s">
        <v>132</v>
      </c>
      <c r="B30" s="141" t="s">
        <v>95</v>
      </c>
      <c r="C30" s="143"/>
      <c r="D30" s="143" t="s">
        <v>133</v>
      </c>
      <c r="E30" s="138">
        <v>7862.1</v>
      </c>
    </row>
    <row r="31" spans="1:5" s="61" customFormat="1" ht="24" customHeight="1" thickBot="1">
      <c r="A31" s="115" t="s">
        <v>134</v>
      </c>
      <c r="B31" s="116"/>
      <c r="C31" s="145" t="s">
        <v>135</v>
      </c>
      <c r="D31" s="117"/>
      <c r="E31" s="140">
        <v>753.48741</v>
      </c>
    </row>
    <row r="32" spans="1:5" s="61" customFormat="1" ht="55.5" customHeight="1">
      <c r="A32" s="152" t="s">
        <v>136</v>
      </c>
      <c r="B32" s="153"/>
      <c r="C32" s="154"/>
      <c r="D32" s="121" t="s">
        <v>137</v>
      </c>
      <c r="E32" s="155">
        <v>43.487410000000004</v>
      </c>
    </row>
    <row r="33" spans="1:5" ht="23.25" customHeight="1" thickBot="1">
      <c r="A33" s="156" t="s">
        <v>138</v>
      </c>
      <c r="B33" s="135" t="s">
        <v>95</v>
      </c>
      <c r="C33" s="157"/>
      <c r="D33" s="135" t="s">
        <v>139</v>
      </c>
      <c r="E33" s="158">
        <v>710</v>
      </c>
    </row>
    <row r="34" spans="1:5" ht="16.5" thickBot="1">
      <c r="A34" s="115" t="s">
        <v>140</v>
      </c>
      <c r="B34" s="116"/>
      <c r="C34" s="117" t="s">
        <v>141</v>
      </c>
      <c r="D34" s="159"/>
      <c r="E34" s="140">
        <v>100</v>
      </c>
    </row>
    <row r="35" spans="1:5" ht="36" customHeight="1" thickBot="1">
      <c r="A35" s="134" t="s">
        <v>142</v>
      </c>
      <c r="B35" s="141" t="s">
        <v>95</v>
      </c>
      <c r="C35" s="136"/>
      <c r="D35" s="137" t="s">
        <v>143</v>
      </c>
      <c r="E35" s="138">
        <v>100</v>
      </c>
    </row>
    <row r="36" spans="1:5" ht="16.5" thickBot="1">
      <c r="A36" s="115" t="s">
        <v>144</v>
      </c>
      <c r="B36" s="116"/>
      <c r="C36" s="160"/>
      <c r="D36" s="160"/>
      <c r="E36" s="140">
        <v>56308.359000000004</v>
      </c>
    </row>
    <row r="37" spans="1:2" ht="12.75">
      <c r="A37" s="161"/>
      <c r="B37" s="161"/>
    </row>
    <row r="40" ht="12.75">
      <c r="E40" s="162"/>
    </row>
  </sheetData>
  <sheetProtection/>
  <mergeCells count="5">
    <mergeCell ref="A8:E8"/>
    <mergeCell ref="D2:E2"/>
    <mergeCell ref="D3:E3"/>
    <mergeCell ref="A6:E6"/>
    <mergeCell ref="A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3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5.875" style="0" customWidth="1"/>
    <col min="2" max="2" width="68.25390625" style="0" customWidth="1"/>
    <col min="3" max="3" width="11.375" style="0" customWidth="1"/>
    <col min="4" max="4" width="12.00390625" style="0" customWidth="1"/>
    <col min="5" max="5" width="13.875" style="0" customWidth="1"/>
    <col min="6" max="6" width="11.00390625" style="1" customWidth="1"/>
    <col min="7" max="7" width="14.00390625" style="0" customWidth="1"/>
  </cols>
  <sheetData>
    <row r="1" ht="15.75">
      <c r="F1" s="163" t="s">
        <v>260</v>
      </c>
    </row>
    <row r="2" spans="6:7" ht="15.75">
      <c r="F2" s="163"/>
      <c r="G2" s="12" t="s">
        <v>259</v>
      </c>
    </row>
    <row r="3" spans="5:7" ht="15.75">
      <c r="E3" s="339" t="s">
        <v>321</v>
      </c>
      <c r="F3" s="339"/>
      <c r="G3" s="339"/>
    </row>
    <row r="5" spans="1:6" ht="29.25" customHeight="1">
      <c r="A5" s="343" t="s">
        <v>146</v>
      </c>
      <c r="B5" s="343"/>
      <c r="C5" s="343"/>
      <c r="D5" s="343"/>
      <c r="E5" s="343"/>
      <c r="F5" s="343"/>
    </row>
    <row r="6" spans="1:7" ht="30" customHeight="1">
      <c r="A6" s="343" t="s">
        <v>147</v>
      </c>
      <c r="B6" s="343"/>
      <c r="C6" s="343"/>
      <c r="D6" s="343"/>
      <c r="E6" s="343"/>
      <c r="F6" s="343"/>
      <c r="G6" s="343"/>
    </row>
    <row r="7" spans="1:7" ht="18.75">
      <c r="A7" s="341" t="s">
        <v>304</v>
      </c>
      <c r="B7" s="341"/>
      <c r="C7" s="341"/>
      <c r="D7" s="341"/>
      <c r="E7" s="341"/>
      <c r="F7" s="341"/>
      <c r="G7" s="341"/>
    </row>
    <row r="8" spans="1:7" ht="18.75">
      <c r="A8" s="110"/>
      <c r="B8" s="110"/>
      <c r="C8" s="110"/>
      <c r="D8" s="110"/>
      <c r="E8" s="110"/>
      <c r="F8" s="110"/>
      <c r="G8" s="110"/>
    </row>
    <row r="9" ht="13.5" thickBot="1"/>
    <row r="10" spans="1:7" ht="53.25" customHeight="1" thickBot="1">
      <c r="A10" s="164" t="s">
        <v>305</v>
      </c>
      <c r="B10" s="165" t="s">
        <v>148</v>
      </c>
      <c r="C10" s="165" t="s">
        <v>88</v>
      </c>
      <c r="D10" s="165" t="s">
        <v>149</v>
      </c>
      <c r="E10" s="165" t="s">
        <v>150</v>
      </c>
      <c r="F10" s="165" t="s">
        <v>151</v>
      </c>
      <c r="G10" s="166" t="s">
        <v>152</v>
      </c>
    </row>
    <row r="11" spans="1:7" s="173" customFormat="1" ht="17.25" thickBot="1">
      <c r="A11" s="167">
        <v>1</v>
      </c>
      <c r="B11" s="168" t="s">
        <v>153</v>
      </c>
      <c r="C11" s="168"/>
      <c r="D11" s="169"/>
      <c r="E11" s="170"/>
      <c r="F11" s="171"/>
      <c r="G11" s="172"/>
    </row>
    <row r="12" spans="1:8" s="61" customFormat="1" ht="16.5" thickBot="1">
      <c r="A12" s="174"/>
      <c r="B12" s="175" t="s">
        <v>92</v>
      </c>
      <c r="C12" s="175"/>
      <c r="D12" s="145" t="s">
        <v>93</v>
      </c>
      <c r="E12" s="145"/>
      <c r="F12" s="176"/>
      <c r="G12" s="177">
        <v>15330.21259</v>
      </c>
      <c r="H12" s="178"/>
    </row>
    <row r="13" spans="1:7" s="61" customFormat="1" ht="49.5" customHeight="1" thickBot="1">
      <c r="A13" s="174"/>
      <c r="B13" s="175" t="s">
        <v>94</v>
      </c>
      <c r="C13" s="175"/>
      <c r="D13" s="145" t="s">
        <v>96</v>
      </c>
      <c r="E13" s="145"/>
      <c r="F13" s="176"/>
      <c r="G13" s="179">
        <v>1538.254</v>
      </c>
    </row>
    <row r="14" spans="1:7" ht="48.75" customHeight="1">
      <c r="A14" s="180"/>
      <c r="B14" s="181" t="s">
        <v>154</v>
      </c>
      <c r="C14" s="181"/>
      <c r="D14" s="149" t="s">
        <v>96</v>
      </c>
      <c r="E14" s="149" t="s">
        <v>155</v>
      </c>
      <c r="F14" s="182"/>
      <c r="G14" s="183">
        <v>1538.254</v>
      </c>
    </row>
    <row r="15" spans="1:7" ht="19.5" customHeight="1">
      <c r="A15" s="184"/>
      <c r="B15" s="185" t="s">
        <v>156</v>
      </c>
      <c r="C15" s="185"/>
      <c r="D15" s="150" t="s">
        <v>96</v>
      </c>
      <c r="E15" s="150" t="s">
        <v>157</v>
      </c>
      <c r="F15" s="186"/>
      <c r="G15" s="187">
        <v>921.654</v>
      </c>
    </row>
    <row r="16" spans="1:7" ht="15.75">
      <c r="A16" s="184"/>
      <c r="B16" s="185" t="s">
        <v>158</v>
      </c>
      <c r="C16" s="185"/>
      <c r="D16" s="150" t="s">
        <v>96</v>
      </c>
      <c r="E16" s="150" t="s">
        <v>157</v>
      </c>
      <c r="F16" s="186">
        <v>500</v>
      </c>
      <c r="G16" s="187">
        <v>921.654</v>
      </c>
    </row>
    <row r="17" spans="1:7" ht="16.5" thickBot="1">
      <c r="A17" s="188"/>
      <c r="B17" s="189" t="s">
        <v>158</v>
      </c>
      <c r="C17" s="189"/>
      <c r="D17" s="151" t="s">
        <v>96</v>
      </c>
      <c r="E17" s="151" t="s">
        <v>159</v>
      </c>
      <c r="F17" s="190">
        <v>500</v>
      </c>
      <c r="G17" s="191">
        <v>616.6</v>
      </c>
    </row>
    <row r="18" spans="1:7" s="61" customFormat="1" ht="47.25" customHeight="1" thickBot="1">
      <c r="A18" s="174"/>
      <c r="B18" s="175" t="s">
        <v>160</v>
      </c>
      <c r="C18" s="175"/>
      <c r="D18" s="145" t="s">
        <v>98</v>
      </c>
      <c r="E18" s="145"/>
      <c r="F18" s="176"/>
      <c r="G18" s="179">
        <v>10797.71359</v>
      </c>
    </row>
    <row r="19" spans="1:7" ht="51.75" customHeight="1">
      <c r="A19" s="192"/>
      <c r="B19" s="193" t="s">
        <v>154</v>
      </c>
      <c r="C19" s="193"/>
      <c r="D19" s="147" t="s">
        <v>98</v>
      </c>
      <c r="E19" s="147" t="s">
        <v>155</v>
      </c>
      <c r="F19" s="194"/>
      <c r="G19" s="195">
        <v>10324.78959</v>
      </c>
    </row>
    <row r="20" spans="1:7" ht="15.75">
      <c r="A20" s="184"/>
      <c r="B20" s="185" t="s">
        <v>161</v>
      </c>
      <c r="C20" s="185"/>
      <c r="D20" s="150" t="s">
        <v>98</v>
      </c>
      <c r="E20" s="150" t="s">
        <v>159</v>
      </c>
      <c r="F20" s="186"/>
      <c r="G20" s="187">
        <v>9439.68959</v>
      </c>
    </row>
    <row r="21" spans="1:7" ht="15.75">
      <c r="A21" s="184"/>
      <c r="B21" s="185" t="s">
        <v>158</v>
      </c>
      <c r="C21" s="185"/>
      <c r="D21" s="150" t="s">
        <v>98</v>
      </c>
      <c r="E21" s="150" t="s">
        <v>159</v>
      </c>
      <c r="F21" s="186">
        <v>500</v>
      </c>
      <c r="G21" s="187">
        <v>9439.68959</v>
      </c>
    </row>
    <row r="22" spans="1:7" ht="33" customHeight="1">
      <c r="A22" s="184"/>
      <c r="B22" s="196" t="s">
        <v>162</v>
      </c>
      <c r="C22" s="196"/>
      <c r="D22" s="150" t="s">
        <v>98</v>
      </c>
      <c r="E22" s="150" t="s">
        <v>163</v>
      </c>
      <c r="F22" s="186"/>
      <c r="G22" s="187">
        <v>885.1</v>
      </c>
    </row>
    <row r="23" spans="1:7" ht="17.25" customHeight="1">
      <c r="A23" s="184"/>
      <c r="B23" s="185" t="s">
        <v>158</v>
      </c>
      <c r="C23" s="185"/>
      <c r="D23" s="150" t="s">
        <v>98</v>
      </c>
      <c r="E23" s="150" t="s">
        <v>163</v>
      </c>
      <c r="F23" s="186">
        <v>500</v>
      </c>
      <c r="G23" s="187">
        <v>885.1</v>
      </c>
    </row>
    <row r="24" spans="1:7" ht="24" customHeight="1">
      <c r="A24" s="184"/>
      <c r="B24" s="185" t="s">
        <v>164</v>
      </c>
      <c r="C24" s="185"/>
      <c r="D24" s="150" t="s">
        <v>98</v>
      </c>
      <c r="E24" s="126" t="s">
        <v>165</v>
      </c>
      <c r="F24" s="150"/>
      <c r="G24" s="187">
        <v>472.924</v>
      </c>
    </row>
    <row r="25" spans="1:7" ht="16.5" thickBot="1">
      <c r="A25" s="184"/>
      <c r="B25" s="185" t="s">
        <v>60</v>
      </c>
      <c r="C25" s="185"/>
      <c r="D25" s="150" t="s">
        <v>98</v>
      </c>
      <c r="E25" s="126" t="s">
        <v>165</v>
      </c>
      <c r="F25" s="150" t="s">
        <v>166</v>
      </c>
      <c r="G25" s="187">
        <v>472.924</v>
      </c>
    </row>
    <row r="26" spans="1:7" ht="16.5" thickBot="1">
      <c r="A26" s="192"/>
      <c r="B26" s="197" t="s">
        <v>99</v>
      </c>
      <c r="C26" s="197"/>
      <c r="D26" s="198" t="s">
        <v>100</v>
      </c>
      <c r="E26" s="198"/>
      <c r="F26" s="198"/>
      <c r="G26" s="179">
        <v>300</v>
      </c>
    </row>
    <row r="27" spans="1:7" ht="15.75">
      <c r="A27" s="184"/>
      <c r="B27" s="199" t="s">
        <v>99</v>
      </c>
      <c r="C27" s="199"/>
      <c r="D27" s="200" t="s">
        <v>100</v>
      </c>
      <c r="E27" s="200" t="s">
        <v>167</v>
      </c>
      <c r="F27" s="201"/>
      <c r="G27" s="183">
        <v>300</v>
      </c>
    </row>
    <row r="28" spans="1:7" ht="16.5" thickBot="1">
      <c r="A28" s="202"/>
      <c r="B28" s="203" t="s">
        <v>168</v>
      </c>
      <c r="C28" s="203"/>
      <c r="D28" s="204" t="s">
        <v>100</v>
      </c>
      <c r="E28" s="204" t="s">
        <v>169</v>
      </c>
      <c r="F28" s="204" t="s">
        <v>170</v>
      </c>
      <c r="G28" s="205">
        <v>300</v>
      </c>
    </row>
    <row r="29" spans="1:7" ht="15.75">
      <c r="A29" s="206"/>
      <c r="B29" s="207" t="s">
        <v>171</v>
      </c>
      <c r="C29" s="207"/>
      <c r="D29" s="208" t="s">
        <v>102</v>
      </c>
      <c r="E29" s="208"/>
      <c r="F29" s="209"/>
      <c r="G29" s="210">
        <v>300</v>
      </c>
    </row>
    <row r="30" spans="1:7" s="61" customFormat="1" ht="15.75">
      <c r="A30" s="184"/>
      <c r="B30" s="185" t="s">
        <v>171</v>
      </c>
      <c r="C30" s="185"/>
      <c r="D30" s="150" t="s">
        <v>102</v>
      </c>
      <c r="E30" s="150" t="s">
        <v>172</v>
      </c>
      <c r="F30" s="186"/>
      <c r="G30" s="187">
        <v>300</v>
      </c>
    </row>
    <row r="31" spans="1:7" ht="15.75">
      <c r="A31" s="184"/>
      <c r="B31" s="185" t="s">
        <v>173</v>
      </c>
      <c r="C31" s="185"/>
      <c r="D31" s="150" t="s">
        <v>102</v>
      </c>
      <c r="E31" s="150" t="s">
        <v>174</v>
      </c>
      <c r="F31" s="186"/>
      <c r="G31" s="187">
        <v>300</v>
      </c>
    </row>
    <row r="32" spans="1:7" ht="20.25" customHeight="1">
      <c r="A32" s="184"/>
      <c r="B32" s="185" t="s">
        <v>175</v>
      </c>
      <c r="C32" s="185"/>
      <c r="D32" s="150" t="s">
        <v>102</v>
      </c>
      <c r="E32" s="150" t="s">
        <v>174</v>
      </c>
      <c r="F32" s="211" t="s">
        <v>176</v>
      </c>
      <c r="G32" s="187">
        <v>300</v>
      </c>
    </row>
    <row r="33" spans="1:7" ht="24.75" customHeight="1">
      <c r="A33" s="212"/>
      <c r="B33" s="213" t="s">
        <v>103</v>
      </c>
      <c r="C33" s="213"/>
      <c r="D33" s="214" t="s">
        <v>104</v>
      </c>
      <c r="E33" s="214"/>
      <c r="F33" s="215"/>
      <c r="G33" s="216">
        <v>2394.245</v>
      </c>
    </row>
    <row r="34" spans="1:7" ht="48.75" customHeight="1">
      <c r="A34" s="212"/>
      <c r="B34" s="185" t="s">
        <v>154</v>
      </c>
      <c r="C34" s="185"/>
      <c r="D34" s="150" t="s">
        <v>104</v>
      </c>
      <c r="E34" s="150" t="s">
        <v>155</v>
      </c>
      <c r="F34" s="211"/>
      <c r="G34" s="187">
        <v>1894.245</v>
      </c>
    </row>
    <row r="35" spans="1:7" ht="24.75" customHeight="1">
      <c r="A35" s="184"/>
      <c r="B35" s="185" t="s">
        <v>177</v>
      </c>
      <c r="C35" s="185"/>
      <c r="D35" s="150" t="s">
        <v>104</v>
      </c>
      <c r="E35" s="150" t="s">
        <v>178</v>
      </c>
      <c r="F35" s="211"/>
      <c r="G35" s="217">
        <v>1894.245</v>
      </c>
    </row>
    <row r="36" spans="1:7" ht="24.75" customHeight="1">
      <c r="A36" s="184"/>
      <c r="B36" s="185" t="s">
        <v>179</v>
      </c>
      <c r="C36" s="185"/>
      <c r="D36" s="150" t="s">
        <v>104</v>
      </c>
      <c r="E36" s="150" t="s">
        <v>178</v>
      </c>
      <c r="F36" s="211" t="s">
        <v>180</v>
      </c>
      <c r="G36" s="217">
        <v>1894.245</v>
      </c>
    </row>
    <row r="37" spans="1:7" ht="36.75" customHeight="1">
      <c r="A37" s="184"/>
      <c r="B37" s="185" t="s">
        <v>181</v>
      </c>
      <c r="C37" s="185"/>
      <c r="D37" s="150" t="s">
        <v>104</v>
      </c>
      <c r="E37" s="150" t="s">
        <v>182</v>
      </c>
      <c r="F37" s="211"/>
      <c r="G37" s="187">
        <v>500</v>
      </c>
    </row>
    <row r="38" spans="1:7" ht="36.75" customHeight="1">
      <c r="A38" s="218"/>
      <c r="B38" s="196" t="s">
        <v>183</v>
      </c>
      <c r="C38" s="196"/>
      <c r="D38" s="150" t="s">
        <v>104</v>
      </c>
      <c r="E38" s="150" t="s">
        <v>184</v>
      </c>
      <c r="F38" s="211"/>
      <c r="G38" s="187">
        <v>500</v>
      </c>
    </row>
    <row r="39" spans="1:7" ht="18.75" customHeight="1">
      <c r="A39" s="184"/>
      <c r="B39" s="185" t="s">
        <v>158</v>
      </c>
      <c r="C39" s="185"/>
      <c r="D39" s="150" t="s">
        <v>104</v>
      </c>
      <c r="E39" s="150" t="s">
        <v>184</v>
      </c>
      <c r="F39" s="211" t="s">
        <v>170</v>
      </c>
      <c r="G39" s="187">
        <v>500</v>
      </c>
    </row>
    <row r="40" spans="1:7" ht="21" customHeight="1">
      <c r="A40" s="184"/>
      <c r="B40" s="185" t="s">
        <v>185</v>
      </c>
      <c r="C40" s="185"/>
      <c r="D40" s="150" t="s">
        <v>104</v>
      </c>
      <c r="E40" s="150" t="s">
        <v>186</v>
      </c>
      <c r="F40" s="211"/>
      <c r="G40" s="187">
        <v>0</v>
      </c>
    </row>
    <row r="41" spans="1:7" s="61" customFormat="1" ht="16.5" customHeight="1">
      <c r="A41" s="180"/>
      <c r="B41" s="185" t="s">
        <v>158</v>
      </c>
      <c r="C41" s="181"/>
      <c r="D41" s="149" t="s">
        <v>104</v>
      </c>
      <c r="E41" s="149" t="s">
        <v>186</v>
      </c>
      <c r="F41" s="219" t="s">
        <v>170</v>
      </c>
      <c r="G41" s="183">
        <v>0</v>
      </c>
    </row>
    <row r="42" spans="1:7" ht="16.5" thickBot="1">
      <c r="A42" s="220"/>
      <c r="B42" s="221" t="s">
        <v>105</v>
      </c>
      <c r="C42" s="221"/>
      <c r="D42" s="222" t="s">
        <v>106</v>
      </c>
      <c r="E42" s="222"/>
      <c r="F42" s="223"/>
      <c r="G42" s="224">
        <v>164.459</v>
      </c>
    </row>
    <row r="43" spans="1:7" ht="15.75">
      <c r="A43" s="180"/>
      <c r="B43" s="181" t="s">
        <v>187</v>
      </c>
      <c r="C43" s="181"/>
      <c r="D43" s="149" t="s">
        <v>107</v>
      </c>
      <c r="E43" s="149"/>
      <c r="F43" s="182"/>
      <c r="G43" s="183"/>
    </row>
    <row r="44" spans="1:7" ht="15.75">
      <c r="A44" s="184"/>
      <c r="B44" s="185" t="s">
        <v>188</v>
      </c>
      <c r="C44" s="185"/>
      <c r="D44" s="126" t="s">
        <v>107</v>
      </c>
      <c r="E44" s="150" t="s">
        <v>189</v>
      </c>
      <c r="F44" s="186"/>
      <c r="G44" s="187">
        <v>164.459</v>
      </c>
    </row>
    <row r="45" spans="1:7" ht="31.5">
      <c r="A45" s="184"/>
      <c r="B45" s="185" t="s">
        <v>190</v>
      </c>
      <c r="C45" s="185"/>
      <c r="D45" s="126" t="s">
        <v>107</v>
      </c>
      <c r="E45" s="150" t="s">
        <v>191</v>
      </c>
      <c r="F45" s="186"/>
      <c r="G45" s="187">
        <v>164.459</v>
      </c>
    </row>
    <row r="46" spans="1:7" ht="16.5" thickBot="1">
      <c r="A46" s="188"/>
      <c r="B46" s="189" t="s">
        <v>158</v>
      </c>
      <c r="C46" s="189"/>
      <c r="D46" s="131" t="s">
        <v>107</v>
      </c>
      <c r="E46" s="151" t="s">
        <v>191</v>
      </c>
      <c r="F46" s="225">
        <v>500</v>
      </c>
      <c r="G46" s="191">
        <v>164.459</v>
      </c>
    </row>
    <row r="47" spans="1:7" ht="32.25" customHeight="1" thickBot="1">
      <c r="A47" s="226"/>
      <c r="B47" s="227" t="s">
        <v>108</v>
      </c>
      <c r="C47" s="227"/>
      <c r="D47" s="145" t="s">
        <v>109</v>
      </c>
      <c r="E47" s="228"/>
      <c r="F47" s="229"/>
      <c r="G47" s="230">
        <v>150</v>
      </c>
    </row>
    <row r="48" spans="1:7" ht="31.5">
      <c r="A48" s="231" t="s">
        <v>192</v>
      </c>
      <c r="B48" s="232" t="s">
        <v>193</v>
      </c>
      <c r="C48" s="232"/>
      <c r="D48" s="149" t="s">
        <v>111</v>
      </c>
      <c r="E48" s="149"/>
      <c r="F48" s="233"/>
      <c r="G48" s="36">
        <v>150</v>
      </c>
    </row>
    <row r="49" spans="1:8" s="61" customFormat="1" ht="31.5">
      <c r="A49" s="234"/>
      <c r="B49" s="235" t="s">
        <v>194</v>
      </c>
      <c r="C49" s="235"/>
      <c r="D49" s="151" t="s">
        <v>111</v>
      </c>
      <c r="E49" s="151" t="s">
        <v>195</v>
      </c>
      <c r="F49" s="236"/>
      <c r="G49" s="56">
        <v>150</v>
      </c>
      <c r="H49" s="178"/>
    </row>
    <row r="50" spans="1:7" ht="47.25">
      <c r="A50" s="237"/>
      <c r="B50" s="238" t="s">
        <v>110</v>
      </c>
      <c r="C50" s="238"/>
      <c r="D50" s="151" t="s">
        <v>111</v>
      </c>
      <c r="E50" s="151" t="s">
        <v>196</v>
      </c>
      <c r="F50" s="236"/>
      <c r="G50" s="56">
        <v>150</v>
      </c>
    </row>
    <row r="51" spans="1:7" ht="16.5" thickBot="1">
      <c r="A51" s="239"/>
      <c r="B51" s="189" t="s">
        <v>158</v>
      </c>
      <c r="C51" s="189"/>
      <c r="D51" s="151" t="s">
        <v>111</v>
      </c>
      <c r="E51" s="151" t="s">
        <v>196</v>
      </c>
      <c r="F51" s="240" t="s">
        <v>170</v>
      </c>
      <c r="G51" s="241">
        <v>150</v>
      </c>
    </row>
    <row r="52" spans="1:7" ht="16.5" thickBot="1">
      <c r="A52" s="174"/>
      <c r="B52" s="175" t="s">
        <v>112</v>
      </c>
      <c r="C52" s="175"/>
      <c r="D52" s="117" t="s">
        <v>113</v>
      </c>
      <c r="E52" s="145"/>
      <c r="F52" s="176"/>
      <c r="G52" s="179">
        <v>3500</v>
      </c>
    </row>
    <row r="53" spans="1:7" ht="15.75">
      <c r="A53" s="180"/>
      <c r="B53" s="242" t="s">
        <v>114</v>
      </c>
      <c r="C53" s="242"/>
      <c r="D53" s="149" t="s">
        <v>115</v>
      </c>
      <c r="E53" s="149"/>
      <c r="F53" s="182"/>
      <c r="G53" s="183">
        <v>800</v>
      </c>
    </row>
    <row r="54" spans="1:7" ht="18" customHeight="1">
      <c r="A54" s="184"/>
      <c r="B54" s="196" t="s">
        <v>197</v>
      </c>
      <c r="C54" s="196"/>
      <c r="D54" s="150" t="s">
        <v>115</v>
      </c>
      <c r="E54" s="150" t="s">
        <v>198</v>
      </c>
      <c r="F54" s="186"/>
      <c r="G54" s="187">
        <v>800</v>
      </c>
    </row>
    <row r="55" spans="1:7" ht="15.75">
      <c r="A55" s="184"/>
      <c r="B55" s="196" t="s">
        <v>199</v>
      </c>
      <c r="C55" s="196"/>
      <c r="D55" s="150" t="s">
        <v>115</v>
      </c>
      <c r="E55" s="150" t="s">
        <v>200</v>
      </c>
      <c r="F55" s="186"/>
      <c r="G55" s="187">
        <v>800</v>
      </c>
    </row>
    <row r="56" spans="1:7" ht="15.75" customHeight="1">
      <c r="A56" s="184"/>
      <c r="B56" s="185" t="s">
        <v>201</v>
      </c>
      <c r="C56" s="185"/>
      <c r="D56" s="126" t="s">
        <v>115</v>
      </c>
      <c r="E56" s="126" t="s">
        <v>200</v>
      </c>
      <c r="F56" s="150" t="s">
        <v>202</v>
      </c>
      <c r="G56" s="187">
        <v>800</v>
      </c>
    </row>
    <row r="57" spans="1:7" ht="15.75">
      <c r="A57" s="184"/>
      <c r="B57" s="185" t="s">
        <v>116</v>
      </c>
      <c r="C57" s="185"/>
      <c r="D57" s="126" t="s">
        <v>117</v>
      </c>
      <c r="E57" s="126"/>
      <c r="F57" s="150"/>
      <c r="G57" s="187">
        <v>2700</v>
      </c>
    </row>
    <row r="58" spans="1:7" ht="31.5">
      <c r="A58" s="184"/>
      <c r="B58" s="185" t="s">
        <v>203</v>
      </c>
      <c r="C58" s="185"/>
      <c r="D58" s="126" t="s">
        <v>117</v>
      </c>
      <c r="E58" s="126" t="s">
        <v>204</v>
      </c>
      <c r="F58" s="150"/>
      <c r="G58" s="187">
        <v>2700</v>
      </c>
    </row>
    <row r="59" spans="1:7" ht="16.5" thickBot="1">
      <c r="A59" s="184"/>
      <c r="B59" s="185" t="s">
        <v>158</v>
      </c>
      <c r="C59" s="185"/>
      <c r="D59" s="126" t="s">
        <v>117</v>
      </c>
      <c r="E59" s="126" t="s">
        <v>204</v>
      </c>
      <c r="F59" s="150" t="s">
        <v>170</v>
      </c>
      <c r="G59" s="187">
        <v>2700</v>
      </c>
    </row>
    <row r="60" spans="1:7" ht="16.5" thickBot="1">
      <c r="A60" s="243"/>
      <c r="B60" s="244" t="s">
        <v>118</v>
      </c>
      <c r="C60" s="245"/>
      <c r="D60" s="117" t="s">
        <v>119</v>
      </c>
      <c r="E60" s="117"/>
      <c r="F60" s="145"/>
      <c r="G60" s="179">
        <v>28298.1</v>
      </c>
    </row>
    <row r="61" spans="1:7" ht="15.75">
      <c r="A61" s="180"/>
      <c r="B61" s="246" t="s">
        <v>120</v>
      </c>
      <c r="C61" s="246"/>
      <c r="D61" s="123" t="s">
        <v>121</v>
      </c>
      <c r="E61" s="123"/>
      <c r="F61" s="149"/>
      <c r="G61" s="183">
        <v>1000</v>
      </c>
    </row>
    <row r="62" spans="1:7" ht="15.75">
      <c r="A62" s="184"/>
      <c r="B62" s="185" t="s">
        <v>205</v>
      </c>
      <c r="C62" s="185"/>
      <c r="D62" s="126" t="s">
        <v>121</v>
      </c>
      <c r="E62" s="126" t="s">
        <v>206</v>
      </c>
      <c r="F62" s="150"/>
      <c r="G62" s="187">
        <v>978.09412</v>
      </c>
    </row>
    <row r="63" spans="1:7" ht="47.25">
      <c r="A63" s="184"/>
      <c r="B63" s="196" t="s">
        <v>207</v>
      </c>
      <c r="C63" s="196"/>
      <c r="D63" s="150" t="s">
        <v>121</v>
      </c>
      <c r="E63" s="150" t="s">
        <v>208</v>
      </c>
      <c r="F63" s="150"/>
      <c r="G63" s="187">
        <v>0</v>
      </c>
    </row>
    <row r="64" spans="1:7" ht="15.75">
      <c r="A64" s="184"/>
      <c r="B64" s="185" t="s">
        <v>201</v>
      </c>
      <c r="C64" s="185"/>
      <c r="D64" s="126" t="s">
        <v>121</v>
      </c>
      <c r="E64" s="126" t="s">
        <v>208</v>
      </c>
      <c r="F64" s="150" t="s">
        <v>202</v>
      </c>
      <c r="G64" s="187">
        <v>0</v>
      </c>
    </row>
    <row r="65" spans="1:7" ht="15.75">
      <c r="A65" s="184"/>
      <c r="B65" s="185" t="s">
        <v>209</v>
      </c>
      <c r="C65" s="185"/>
      <c r="D65" s="126" t="s">
        <v>121</v>
      </c>
      <c r="E65" s="126" t="s">
        <v>210</v>
      </c>
      <c r="F65" s="150"/>
      <c r="G65" s="187">
        <v>978.09412</v>
      </c>
    </row>
    <row r="66" spans="1:7" ht="18.75" customHeight="1">
      <c r="A66" s="184"/>
      <c r="B66" s="185" t="s">
        <v>158</v>
      </c>
      <c r="C66" s="185"/>
      <c r="D66" s="126" t="s">
        <v>121</v>
      </c>
      <c r="E66" s="126" t="s">
        <v>210</v>
      </c>
      <c r="F66" s="150" t="s">
        <v>170</v>
      </c>
      <c r="G66" s="187">
        <v>978.09412</v>
      </c>
    </row>
    <row r="67" spans="1:7" ht="18.75" customHeight="1">
      <c r="A67" s="184"/>
      <c r="B67" s="185" t="s">
        <v>211</v>
      </c>
      <c r="C67" s="185"/>
      <c r="D67" s="126" t="s">
        <v>121</v>
      </c>
      <c r="E67" s="126" t="s">
        <v>165</v>
      </c>
      <c r="F67" s="150"/>
      <c r="G67" s="187">
        <v>21.905879999999996</v>
      </c>
    </row>
    <row r="68" spans="1:7" ht="18.75" customHeight="1">
      <c r="A68" s="184"/>
      <c r="B68" s="185" t="s">
        <v>60</v>
      </c>
      <c r="C68" s="185"/>
      <c r="D68" s="126" t="s">
        <v>121</v>
      </c>
      <c r="E68" s="126" t="s">
        <v>165</v>
      </c>
      <c r="F68" s="150" t="s">
        <v>166</v>
      </c>
      <c r="G68" s="187">
        <v>21.905879999999996</v>
      </c>
    </row>
    <row r="69" spans="1:7" ht="18.75" customHeight="1" hidden="1">
      <c r="A69" s="184"/>
      <c r="B69" s="185"/>
      <c r="C69" s="185"/>
      <c r="D69" s="126"/>
      <c r="E69" s="126"/>
      <c r="F69" s="150"/>
      <c r="G69" s="187"/>
    </row>
    <row r="70" spans="1:7" ht="21" customHeight="1">
      <c r="A70" s="184"/>
      <c r="B70" s="247" t="s">
        <v>122</v>
      </c>
      <c r="C70" s="247"/>
      <c r="D70" s="126" t="s">
        <v>123</v>
      </c>
      <c r="E70" s="126"/>
      <c r="F70" s="150"/>
      <c r="G70" s="248">
        <v>14598.1</v>
      </c>
    </row>
    <row r="71" spans="1:7" ht="31.5">
      <c r="A71" s="249"/>
      <c r="B71" s="196" t="s">
        <v>212</v>
      </c>
      <c r="C71" s="196"/>
      <c r="D71" s="250" t="s">
        <v>123</v>
      </c>
      <c r="E71" s="250" t="s">
        <v>213</v>
      </c>
      <c r="F71" s="250"/>
      <c r="G71" s="251">
        <v>4637</v>
      </c>
    </row>
    <row r="72" spans="1:7" ht="18.75" customHeight="1">
      <c r="A72" s="184"/>
      <c r="B72" s="252" t="s">
        <v>214</v>
      </c>
      <c r="C72" s="252"/>
      <c r="D72" s="250" t="s">
        <v>123</v>
      </c>
      <c r="E72" s="250" t="s">
        <v>213</v>
      </c>
      <c r="F72" s="250" t="s">
        <v>215</v>
      </c>
      <c r="G72" s="251">
        <v>4637</v>
      </c>
    </row>
    <row r="73" spans="1:7" ht="15.75">
      <c r="A73" s="184"/>
      <c r="B73" s="185" t="s">
        <v>216</v>
      </c>
      <c r="C73" s="185"/>
      <c r="D73" s="126" t="s">
        <v>123</v>
      </c>
      <c r="E73" s="126" t="s">
        <v>217</v>
      </c>
      <c r="F73" s="150"/>
      <c r="G73" s="187">
        <v>9961.1</v>
      </c>
    </row>
    <row r="74" spans="1:7" ht="15.75">
      <c r="A74" s="184"/>
      <c r="B74" s="185" t="s">
        <v>218</v>
      </c>
      <c r="C74" s="185"/>
      <c r="D74" s="126" t="s">
        <v>123</v>
      </c>
      <c r="E74" s="126" t="s">
        <v>219</v>
      </c>
      <c r="F74" s="150"/>
      <c r="G74" s="253">
        <v>9961.1</v>
      </c>
    </row>
    <row r="75" spans="1:7" s="61" customFormat="1" ht="47.25">
      <c r="A75" s="184"/>
      <c r="B75" s="185" t="s">
        <v>220</v>
      </c>
      <c r="C75" s="185"/>
      <c r="D75" s="126" t="s">
        <v>123</v>
      </c>
      <c r="E75" s="126" t="s">
        <v>219</v>
      </c>
      <c r="F75" s="150" t="s">
        <v>202</v>
      </c>
      <c r="G75" s="253">
        <v>700</v>
      </c>
    </row>
    <row r="76" spans="1:7" ht="63">
      <c r="A76" s="184"/>
      <c r="B76" s="185" t="s">
        <v>221</v>
      </c>
      <c r="C76" s="185"/>
      <c r="D76" s="126" t="s">
        <v>123</v>
      </c>
      <c r="E76" s="126" t="s">
        <v>219</v>
      </c>
      <c r="F76" s="150" t="s">
        <v>202</v>
      </c>
      <c r="G76" s="253">
        <v>5261.1</v>
      </c>
    </row>
    <row r="77" spans="1:7" ht="18.75" customHeight="1">
      <c r="A77" s="184"/>
      <c r="B77" s="185" t="s">
        <v>201</v>
      </c>
      <c r="C77" s="185"/>
      <c r="D77" s="126" t="s">
        <v>123</v>
      </c>
      <c r="E77" s="126" t="s">
        <v>219</v>
      </c>
      <c r="F77" s="150" t="s">
        <v>202</v>
      </c>
      <c r="G77" s="253">
        <v>5961.1</v>
      </c>
    </row>
    <row r="78" spans="1:7" ht="18.75" customHeight="1">
      <c r="A78" s="184"/>
      <c r="B78" s="185" t="s">
        <v>158</v>
      </c>
      <c r="D78" s="126" t="s">
        <v>123</v>
      </c>
      <c r="E78" s="126" t="s">
        <v>219</v>
      </c>
      <c r="F78" s="150" t="s">
        <v>170</v>
      </c>
      <c r="G78" s="253">
        <v>4000</v>
      </c>
    </row>
    <row r="79" spans="1:7" s="61" customFormat="1" ht="15.75">
      <c r="A79" s="184"/>
      <c r="B79" s="247" t="s">
        <v>124</v>
      </c>
      <c r="C79" s="247"/>
      <c r="D79" s="126" t="s">
        <v>125</v>
      </c>
      <c r="E79" s="126"/>
      <c r="F79" s="150"/>
      <c r="G79" s="248">
        <v>12700</v>
      </c>
    </row>
    <row r="80" spans="1:7" ht="15.75" hidden="1">
      <c r="A80" s="184"/>
      <c r="B80" s="185" t="s">
        <v>222</v>
      </c>
      <c r="C80" s="185"/>
      <c r="D80" s="126" t="s">
        <v>125</v>
      </c>
      <c r="E80" s="126" t="s">
        <v>223</v>
      </c>
      <c r="F80" s="126"/>
      <c r="G80" s="254"/>
    </row>
    <row r="81" spans="1:7" ht="16.5" customHeight="1" hidden="1">
      <c r="A81" s="255"/>
      <c r="B81" s="185" t="s">
        <v>158</v>
      </c>
      <c r="C81" s="185"/>
      <c r="D81" s="126" t="s">
        <v>125</v>
      </c>
      <c r="E81" s="126" t="s">
        <v>223</v>
      </c>
      <c r="F81" s="137" t="s">
        <v>170</v>
      </c>
      <c r="G81" s="256"/>
    </row>
    <row r="82" spans="1:7" ht="15.75">
      <c r="A82" s="184"/>
      <c r="B82" s="185" t="s">
        <v>124</v>
      </c>
      <c r="C82" s="185"/>
      <c r="D82" s="126" t="s">
        <v>125</v>
      </c>
      <c r="E82" s="126" t="s">
        <v>224</v>
      </c>
      <c r="F82" s="150"/>
      <c r="G82" s="187">
        <v>12700</v>
      </c>
    </row>
    <row r="83" spans="1:7" ht="15.75">
      <c r="A83" s="184"/>
      <c r="B83" s="185" t="s">
        <v>225</v>
      </c>
      <c r="C83" s="185"/>
      <c r="D83" s="126" t="s">
        <v>125</v>
      </c>
      <c r="E83" s="126" t="s">
        <v>226</v>
      </c>
      <c r="F83" s="150"/>
      <c r="G83" s="187">
        <v>1400</v>
      </c>
    </row>
    <row r="84" spans="1:7" s="61" customFormat="1" ht="15.75" hidden="1">
      <c r="A84" s="184"/>
      <c r="B84" s="185" t="s">
        <v>227</v>
      </c>
      <c r="C84" s="185"/>
      <c r="D84" s="126" t="s">
        <v>125</v>
      </c>
      <c r="E84" s="126" t="s">
        <v>228</v>
      </c>
      <c r="F84" s="126"/>
      <c r="G84" s="254"/>
    </row>
    <row r="85" spans="1:7" ht="15.75" hidden="1">
      <c r="A85" s="184"/>
      <c r="B85" s="185" t="s">
        <v>158</v>
      </c>
      <c r="C85" s="185"/>
      <c r="D85" s="126" t="s">
        <v>125</v>
      </c>
      <c r="E85" s="126" t="s">
        <v>228</v>
      </c>
      <c r="F85" s="126" t="s">
        <v>170</v>
      </c>
      <c r="G85" s="254"/>
    </row>
    <row r="86" spans="1:7" ht="16.5" customHeight="1">
      <c r="A86" s="184"/>
      <c r="B86" s="185" t="s">
        <v>158</v>
      </c>
      <c r="C86" s="185"/>
      <c r="D86" s="126" t="s">
        <v>125</v>
      </c>
      <c r="E86" s="126" t="s">
        <v>226</v>
      </c>
      <c r="F86" s="126" t="s">
        <v>170</v>
      </c>
      <c r="G86" s="187">
        <v>1400</v>
      </c>
    </row>
    <row r="87" spans="1:7" ht="15.75" customHeight="1">
      <c r="A87" s="184"/>
      <c r="B87" s="185" t="s">
        <v>229</v>
      </c>
      <c r="C87" s="185"/>
      <c r="D87" s="126" t="s">
        <v>125</v>
      </c>
      <c r="E87" s="126" t="s">
        <v>230</v>
      </c>
      <c r="F87" s="126"/>
      <c r="G87" s="187">
        <v>11300</v>
      </c>
    </row>
    <row r="88" spans="1:7" ht="19.5" customHeight="1" thickBot="1">
      <c r="A88" s="184"/>
      <c r="B88" s="185" t="s">
        <v>158</v>
      </c>
      <c r="C88" s="185"/>
      <c r="D88" s="126" t="s">
        <v>125</v>
      </c>
      <c r="E88" s="126" t="s">
        <v>230</v>
      </c>
      <c r="F88" s="126" t="s">
        <v>170</v>
      </c>
      <c r="G88" s="254">
        <v>11300</v>
      </c>
    </row>
    <row r="89" spans="1:7" s="61" customFormat="1" ht="16.5" thickBot="1">
      <c r="A89" s="174"/>
      <c r="B89" s="175" t="s">
        <v>126</v>
      </c>
      <c r="C89" s="175"/>
      <c r="D89" s="117" t="s">
        <v>127</v>
      </c>
      <c r="E89" s="117"/>
      <c r="F89" s="145"/>
      <c r="G89" s="179">
        <v>150</v>
      </c>
    </row>
    <row r="90" spans="1:7" ht="15.75">
      <c r="A90" s="180"/>
      <c r="B90" s="181" t="s">
        <v>231</v>
      </c>
      <c r="C90" s="181"/>
      <c r="D90" s="123" t="s">
        <v>129</v>
      </c>
      <c r="E90" s="123"/>
      <c r="F90" s="149"/>
      <c r="G90" s="183">
        <v>150</v>
      </c>
    </row>
    <row r="91" spans="1:7" ht="15.75">
      <c r="A91" s="184"/>
      <c r="B91" s="196" t="s">
        <v>232</v>
      </c>
      <c r="C91" s="196"/>
      <c r="D91" s="150" t="s">
        <v>129</v>
      </c>
      <c r="E91" s="150" t="s">
        <v>233</v>
      </c>
      <c r="F91" s="150"/>
      <c r="G91" s="187">
        <v>150</v>
      </c>
    </row>
    <row r="92" spans="1:7" ht="16.5" thickBot="1">
      <c r="A92" s="188"/>
      <c r="B92" s="189" t="s">
        <v>158</v>
      </c>
      <c r="C92" s="189"/>
      <c r="D92" s="131" t="s">
        <v>129</v>
      </c>
      <c r="E92" s="131" t="s">
        <v>233</v>
      </c>
      <c r="F92" s="151" t="s">
        <v>170</v>
      </c>
      <c r="G92" s="191">
        <v>150</v>
      </c>
    </row>
    <row r="93" spans="1:7" ht="16.5" thickBot="1">
      <c r="A93" s="174"/>
      <c r="B93" s="175" t="s">
        <v>130</v>
      </c>
      <c r="C93" s="175"/>
      <c r="D93" s="117" t="s">
        <v>131</v>
      </c>
      <c r="E93" s="117"/>
      <c r="F93" s="145"/>
      <c r="G93" s="179">
        <v>7862.1</v>
      </c>
    </row>
    <row r="94" spans="1:7" ht="15.75">
      <c r="A94" s="180"/>
      <c r="B94" s="181" t="s">
        <v>132</v>
      </c>
      <c r="C94" s="181"/>
      <c r="D94" s="123" t="s">
        <v>234</v>
      </c>
      <c r="E94" s="123"/>
      <c r="F94" s="149"/>
      <c r="G94" s="183">
        <v>7862.1</v>
      </c>
    </row>
    <row r="95" spans="1:7" ht="31.5">
      <c r="A95" s="184"/>
      <c r="B95" s="185" t="s">
        <v>235</v>
      </c>
      <c r="C95" s="185"/>
      <c r="D95" s="126" t="s">
        <v>234</v>
      </c>
      <c r="E95" s="126" t="s">
        <v>236</v>
      </c>
      <c r="F95" s="150"/>
      <c r="G95" s="187">
        <v>7862.1</v>
      </c>
    </row>
    <row r="96" spans="1:7" ht="15.75">
      <c r="A96" s="184"/>
      <c r="B96" s="185" t="s">
        <v>177</v>
      </c>
      <c r="C96" s="185"/>
      <c r="D96" s="126" t="s">
        <v>234</v>
      </c>
      <c r="E96" s="126" t="s">
        <v>237</v>
      </c>
      <c r="F96" s="150"/>
      <c r="G96" s="187">
        <v>7070.1</v>
      </c>
    </row>
    <row r="97" spans="1:7" ht="15.75">
      <c r="A97" s="184"/>
      <c r="B97" s="185" t="s">
        <v>238</v>
      </c>
      <c r="C97" s="185"/>
      <c r="D97" s="126" t="s">
        <v>234</v>
      </c>
      <c r="E97" s="126" t="s">
        <v>237</v>
      </c>
      <c r="F97" s="150" t="s">
        <v>180</v>
      </c>
      <c r="G97" s="187">
        <v>7070.1</v>
      </c>
    </row>
    <row r="98" spans="1:7" ht="15.75">
      <c r="A98" s="180"/>
      <c r="B98" s="181" t="s">
        <v>239</v>
      </c>
      <c r="C98" s="181"/>
      <c r="D98" s="126" t="s">
        <v>234</v>
      </c>
      <c r="E98" s="123" t="s">
        <v>165</v>
      </c>
      <c r="F98" s="149"/>
      <c r="G98" s="183">
        <v>792</v>
      </c>
    </row>
    <row r="99" spans="1:7" ht="16.5" thickBot="1">
      <c r="A99" s="180"/>
      <c r="B99" s="181" t="s">
        <v>60</v>
      </c>
      <c r="C99" s="181"/>
      <c r="D99" s="126" t="s">
        <v>234</v>
      </c>
      <c r="E99" s="123" t="s">
        <v>165</v>
      </c>
      <c r="F99" s="149" t="s">
        <v>166</v>
      </c>
      <c r="G99" s="183">
        <v>792</v>
      </c>
    </row>
    <row r="100" spans="1:7" ht="15.75">
      <c r="A100" s="257"/>
      <c r="B100" s="258" t="s">
        <v>240</v>
      </c>
      <c r="C100" s="258"/>
      <c r="D100" s="259" t="s">
        <v>135</v>
      </c>
      <c r="E100" s="259"/>
      <c r="F100" s="260"/>
      <c r="G100" s="261">
        <v>753.48741</v>
      </c>
    </row>
    <row r="101" spans="1:7" ht="15.75">
      <c r="A101" s="212"/>
      <c r="B101" s="185" t="s">
        <v>241</v>
      </c>
      <c r="C101" s="185"/>
      <c r="D101" s="126" t="s">
        <v>137</v>
      </c>
      <c r="E101" s="126"/>
      <c r="F101" s="150"/>
      <c r="G101" s="187">
        <v>43.487410000000004</v>
      </c>
    </row>
    <row r="102" spans="1:7" ht="15.75">
      <c r="A102" s="212"/>
      <c r="B102" s="185" t="s">
        <v>242</v>
      </c>
      <c r="C102" s="185"/>
      <c r="D102" s="126" t="s">
        <v>137</v>
      </c>
      <c r="E102" s="126" t="s">
        <v>243</v>
      </c>
      <c r="F102" s="150"/>
      <c r="G102" s="187">
        <v>43.487410000000004</v>
      </c>
    </row>
    <row r="103" spans="1:7" ht="15.75">
      <c r="A103" s="212"/>
      <c r="B103" s="262" t="s">
        <v>244</v>
      </c>
      <c r="C103" s="185"/>
      <c r="D103" s="126" t="s">
        <v>137</v>
      </c>
      <c r="E103" s="126" t="s">
        <v>243</v>
      </c>
      <c r="F103" s="150" t="s">
        <v>245</v>
      </c>
      <c r="G103" s="187">
        <v>43.487410000000004</v>
      </c>
    </row>
    <row r="104" spans="1:7" ht="15.75">
      <c r="A104" s="184"/>
      <c r="B104" s="185" t="s">
        <v>246</v>
      </c>
      <c r="C104" s="185"/>
      <c r="D104" s="126" t="s">
        <v>139</v>
      </c>
      <c r="E104" s="126"/>
      <c r="F104" s="150"/>
      <c r="G104" s="187">
        <v>710</v>
      </c>
    </row>
    <row r="105" spans="1:7" ht="15.75">
      <c r="A105" s="184"/>
      <c r="B105" s="262" t="s">
        <v>134</v>
      </c>
      <c r="C105" s="262"/>
      <c r="D105" s="126" t="s">
        <v>139</v>
      </c>
      <c r="E105" s="126" t="s">
        <v>247</v>
      </c>
      <c r="F105" s="150"/>
      <c r="G105" s="187">
        <v>200</v>
      </c>
    </row>
    <row r="106" spans="1:7" ht="15.75">
      <c r="A106" s="184"/>
      <c r="B106" s="262" t="s">
        <v>244</v>
      </c>
      <c r="C106" s="262"/>
      <c r="D106" s="126" t="s">
        <v>139</v>
      </c>
      <c r="E106" s="126" t="s">
        <v>247</v>
      </c>
      <c r="F106" s="150" t="s">
        <v>245</v>
      </c>
      <c r="G106" s="187">
        <v>200</v>
      </c>
    </row>
    <row r="107" spans="1:7" ht="15.75">
      <c r="A107" s="184"/>
      <c r="B107" s="79" t="s">
        <v>248</v>
      </c>
      <c r="C107" s="79"/>
      <c r="D107" s="126" t="s">
        <v>139</v>
      </c>
      <c r="E107" s="126" t="s">
        <v>249</v>
      </c>
      <c r="F107" s="150"/>
      <c r="G107" s="187">
        <v>60</v>
      </c>
    </row>
    <row r="108" spans="1:7" ht="15.75">
      <c r="A108" s="184"/>
      <c r="B108" s="79" t="s">
        <v>248</v>
      </c>
      <c r="C108" s="79"/>
      <c r="D108" s="126" t="s">
        <v>139</v>
      </c>
      <c r="E108" s="126" t="s">
        <v>249</v>
      </c>
      <c r="F108" s="150" t="s">
        <v>245</v>
      </c>
      <c r="G108" s="187">
        <v>60</v>
      </c>
    </row>
    <row r="109" spans="1:7" ht="15.75">
      <c r="A109" s="180"/>
      <c r="B109" s="263" t="s">
        <v>250</v>
      </c>
      <c r="C109" s="263"/>
      <c r="D109" s="123" t="s">
        <v>139</v>
      </c>
      <c r="E109" s="123" t="s">
        <v>251</v>
      </c>
      <c r="F109" s="149"/>
      <c r="G109" s="183">
        <v>450</v>
      </c>
    </row>
    <row r="110" spans="1:7" ht="16.5" thickBot="1">
      <c r="A110" s="264"/>
      <c r="B110" s="265" t="s">
        <v>60</v>
      </c>
      <c r="C110" s="265"/>
      <c r="D110" s="135" t="s">
        <v>139</v>
      </c>
      <c r="E110" s="135" t="s">
        <v>251</v>
      </c>
      <c r="F110" s="157" t="s">
        <v>166</v>
      </c>
      <c r="G110" s="266">
        <v>450</v>
      </c>
    </row>
    <row r="111" spans="1:7" ht="16.5" thickBot="1">
      <c r="A111" s="174"/>
      <c r="B111" s="267" t="s">
        <v>252</v>
      </c>
      <c r="C111" s="267"/>
      <c r="D111" s="145" t="s">
        <v>141</v>
      </c>
      <c r="E111" s="145"/>
      <c r="F111" s="145"/>
      <c r="G111" s="179">
        <v>100</v>
      </c>
    </row>
    <row r="112" spans="1:7" ht="15.75">
      <c r="A112" s="180"/>
      <c r="B112" s="181" t="s">
        <v>252</v>
      </c>
      <c r="C112" s="181"/>
      <c r="D112" s="123" t="s">
        <v>141</v>
      </c>
      <c r="E112" s="123"/>
      <c r="F112" s="123"/>
      <c r="G112" s="268">
        <v>100</v>
      </c>
    </row>
    <row r="113" spans="1:7" ht="15.75">
      <c r="A113" s="184"/>
      <c r="B113" s="185" t="s">
        <v>142</v>
      </c>
      <c r="C113" s="185"/>
      <c r="D113" s="126" t="s">
        <v>143</v>
      </c>
      <c r="E113" s="126" t="s">
        <v>253</v>
      </c>
      <c r="F113" s="126"/>
      <c r="G113" s="254">
        <v>100</v>
      </c>
    </row>
    <row r="114" spans="1:7" ht="31.5">
      <c r="A114" s="184"/>
      <c r="B114" s="185" t="s">
        <v>254</v>
      </c>
      <c r="C114" s="185"/>
      <c r="D114" s="126" t="s">
        <v>143</v>
      </c>
      <c r="E114" s="126" t="s">
        <v>255</v>
      </c>
      <c r="F114" s="126"/>
      <c r="G114" s="254">
        <v>100</v>
      </c>
    </row>
    <row r="115" spans="1:7" ht="16.5" thickBot="1">
      <c r="A115" s="188"/>
      <c r="B115" s="185" t="s">
        <v>158</v>
      </c>
      <c r="C115" s="185"/>
      <c r="D115" s="126" t="s">
        <v>143</v>
      </c>
      <c r="E115" s="126" t="s">
        <v>255</v>
      </c>
      <c r="F115" s="126" t="s">
        <v>170</v>
      </c>
      <c r="G115" s="254">
        <v>100</v>
      </c>
    </row>
    <row r="116" spans="1:7" ht="15.75" hidden="1">
      <c r="A116" s="269"/>
      <c r="B116" s="199" t="s">
        <v>256</v>
      </c>
      <c r="C116" s="199"/>
      <c r="D116" s="270" t="s">
        <v>257</v>
      </c>
      <c r="E116" s="270" t="s">
        <v>251</v>
      </c>
      <c r="F116" s="270"/>
      <c r="G116" s="253"/>
    </row>
    <row r="117" spans="1:7" ht="15.75" hidden="1">
      <c r="A117" s="269"/>
      <c r="B117" s="271" t="s">
        <v>256</v>
      </c>
      <c r="C117" s="271"/>
      <c r="D117" s="270" t="s">
        <v>257</v>
      </c>
      <c r="E117" s="270" t="s">
        <v>251</v>
      </c>
      <c r="F117" s="270" t="s">
        <v>166</v>
      </c>
      <c r="G117" s="253"/>
    </row>
    <row r="118" spans="1:7" ht="16.5" hidden="1" thickBot="1">
      <c r="A118" s="272"/>
      <c r="B118" s="273"/>
      <c r="C118" s="274"/>
      <c r="D118" s="275"/>
      <c r="E118" s="275"/>
      <c r="F118" s="143"/>
      <c r="G118" s="276"/>
    </row>
    <row r="119" spans="1:7" ht="16.5" thickBot="1">
      <c r="A119" s="277"/>
      <c r="B119" s="175" t="s">
        <v>258</v>
      </c>
      <c r="C119" s="175"/>
      <c r="D119" s="117"/>
      <c r="E119" s="175"/>
      <c r="F119" s="278"/>
      <c r="G119" s="279">
        <v>56308.359</v>
      </c>
    </row>
    <row r="121" ht="12.75">
      <c r="G121" s="162">
        <f>G119-'прил 5'!E36</f>
        <v>0</v>
      </c>
    </row>
    <row r="123" ht="12.75">
      <c r="G123" s="280"/>
    </row>
  </sheetData>
  <sheetProtection/>
  <mergeCells count="4">
    <mergeCell ref="E3:G3"/>
    <mergeCell ref="A6:G6"/>
    <mergeCell ref="A7:G7"/>
    <mergeCell ref="A5:F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6.875" style="11" customWidth="1"/>
    <col min="2" max="2" width="35.25390625" style="0" customWidth="1"/>
    <col min="3" max="3" width="16.75390625" style="0" hidden="1" customWidth="1"/>
    <col min="4" max="4" width="17.125" style="0" hidden="1" customWidth="1"/>
    <col min="5" max="5" width="38.875" style="0" customWidth="1"/>
  </cols>
  <sheetData>
    <row r="1" spans="2:5" ht="12.75" customHeight="1">
      <c r="B1" s="335" t="s">
        <v>308</v>
      </c>
      <c r="C1" s="335"/>
      <c r="D1" s="335"/>
      <c r="E1" s="335"/>
    </row>
    <row r="2" spans="2:6" ht="12.75" customHeight="1">
      <c r="B2" s="319" t="s">
        <v>306</v>
      </c>
      <c r="C2" s="319"/>
      <c r="D2" s="319"/>
      <c r="E2" s="319"/>
      <c r="F2" s="13"/>
    </row>
    <row r="3" spans="2:5" ht="15.75" customHeight="1">
      <c r="B3" s="335" t="s">
        <v>321</v>
      </c>
      <c r="C3" s="335"/>
      <c r="D3" s="335"/>
      <c r="E3" s="335"/>
    </row>
    <row r="5" spans="1:5" ht="18.75">
      <c r="A5" s="346" t="s">
        <v>309</v>
      </c>
      <c r="B5" s="346"/>
      <c r="C5" s="346"/>
      <c r="D5" s="346"/>
      <c r="E5" s="346"/>
    </row>
    <row r="6" spans="1:5" ht="18.75">
      <c r="A6" s="313" t="s">
        <v>310</v>
      </c>
      <c r="B6" s="313"/>
      <c r="C6" s="313"/>
      <c r="D6" s="313"/>
      <c r="E6" s="313"/>
    </row>
    <row r="7" spans="1:5" ht="18.75">
      <c r="A7" s="15"/>
      <c r="B7" s="15"/>
      <c r="C7" s="15"/>
      <c r="D7" s="15"/>
      <c r="E7" s="15"/>
    </row>
    <row r="8" spans="1:5" ht="35.25" customHeight="1">
      <c r="A8" s="2" t="s">
        <v>264</v>
      </c>
      <c r="B8" s="347" t="s">
        <v>5</v>
      </c>
      <c r="C8" s="347"/>
      <c r="D8" s="347"/>
      <c r="E8" s="347"/>
    </row>
    <row r="9" spans="1:5" ht="15" customHeight="1">
      <c r="A9" s="299">
        <v>1</v>
      </c>
      <c r="B9" s="311">
        <v>2</v>
      </c>
      <c r="C9" s="344"/>
      <c r="D9" s="344"/>
      <c r="E9" s="345"/>
    </row>
    <row r="10" spans="1:5" ht="32.25" customHeight="1">
      <c r="A10" s="287"/>
      <c r="B10" s="314" t="s">
        <v>311</v>
      </c>
      <c r="C10" s="314"/>
      <c r="D10" s="314"/>
      <c r="E10" s="314"/>
    </row>
    <row r="11" spans="1:5" ht="32.25" customHeight="1">
      <c r="A11" s="288" t="s">
        <v>268</v>
      </c>
      <c r="B11" s="312" t="s">
        <v>314</v>
      </c>
      <c r="C11" s="312"/>
      <c r="D11" s="312"/>
      <c r="E11" s="312"/>
    </row>
    <row r="12" spans="1:5" ht="15.75">
      <c r="A12" s="287"/>
      <c r="B12" s="314" t="s">
        <v>312</v>
      </c>
      <c r="C12" s="314"/>
      <c r="D12" s="314"/>
      <c r="E12" s="314"/>
    </row>
    <row r="13" spans="1:5" ht="36.75" customHeight="1">
      <c r="A13" s="288" t="s">
        <v>268</v>
      </c>
      <c r="B13" s="315" t="s">
        <v>315</v>
      </c>
      <c r="C13" s="316"/>
      <c r="D13" s="316"/>
      <c r="E13" s="317"/>
    </row>
    <row r="14" spans="1:5" ht="15.75">
      <c r="A14" s="288" t="s">
        <v>313</v>
      </c>
      <c r="B14" s="315" t="s">
        <v>316</v>
      </c>
      <c r="C14" s="316"/>
      <c r="D14" s="316"/>
      <c r="E14" s="317"/>
    </row>
    <row r="15" spans="1:5" ht="15.75">
      <c r="A15" s="53" t="s">
        <v>280</v>
      </c>
      <c r="B15" s="315" t="s">
        <v>317</v>
      </c>
      <c r="C15" s="316"/>
      <c r="D15" s="316"/>
      <c r="E15" s="317"/>
    </row>
  </sheetData>
  <sheetProtection/>
  <mergeCells count="13">
    <mergeCell ref="B14:E14"/>
    <mergeCell ref="B15:E15"/>
    <mergeCell ref="B9:E9"/>
    <mergeCell ref="B1:E1"/>
    <mergeCell ref="B2:E2"/>
    <mergeCell ref="B3:E3"/>
    <mergeCell ref="A5:E5"/>
    <mergeCell ref="B8:E8"/>
    <mergeCell ref="B10:E10"/>
    <mergeCell ref="B11:E11"/>
    <mergeCell ref="A6:E6"/>
    <mergeCell ref="B12:E12"/>
    <mergeCell ref="B13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6" sqref="A6:D6"/>
    </sheetView>
  </sheetViews>
  <sheetFormatPr defaultColWidth="9.00390625" defaultRowHeight="12.75"/>
  <cols>
    <col min="1" max="1" width="5.00390625" style="0" customWidth="1"/>
    <col min="2" max="2" width="66.875" style="0" customWidth="1"/>
    <col min="3" max="3" width="23.00390625" style="0" customWidth="1"/>
    <col min="4" max="4" width="34.625" style="0" customWidth="1"/>
  </cols>
  <sheetData>
    <row r="1" ht="15.75">
      <c r="D1" s="12" t="s">
        <v>307</v>
      </c>
    </row>
    <row r="2" ht="15.75">
      <c r="D2" s="12" t="s">
        <v>259</v>
      </c>
    </row>
    <row r="3" ht="15.75">
      <c r="D3" s="12" t="s">
        <v>321</v>
      </c>
    </row>
    <row r="6" spans="1:4" ht="24.75" customHeight="1">
      <c r="A6" s="336" t="s">
        <v>261</v>
      </c>
      <c r="B6" s="336"/>
      <c r="C6" s="336"/>
      <c r="D6" s="336"/>
    </row>
    <row r="7" spans="1:4" ht="27" customHeight="1">
      <c r="A7" s="336" t="s">
        <v>262</v>
      </c>
      <c r="B7" s="336"/>
      <c r="C7" s="336"/>
      <c r="D7" s="336"/>
    </row>
    <row r="8" spans="1:4" ht="30.75" customHeight="1">
      <c r="A8" s="353" t="s">
        <v>263</v>
      </c>
      <c r="B8" s="353"/>
      <c r="C8" s="353"/>
      <c r="D8" s="353"/>
    </row>
    <row r="9" spans="1:4" ht="22.5" customHeight="1" thickBot="1">
      <c r="A9" s="281"/>
      <c r="B9" s="281"/>
      <c r="C9" s="281"/>
      <c r="D9" s="281"/>
    </row>
    <row r="10" spans="1:4" ht="51" customHeight="1" thickBot="1">
      <c r="A10" s="282" t="s">
        <v>264</v>
      </c>
      <c r="B10" s="283" t="s">
        <v>265</v>
      </c>
      <c r="C10" s="282" t="s">
        <v>266</v>
      </c>
      <c r="D10" s="282" t="s">
        <v>267</v>
      </c>
    </row>
    <row r="11" spans="1:4" ht="63">
      <c r="A11" s="90" t="s">
        <v>268</v>
      </c>
      <c r="B11" s="66" t="s">
        <v>269</v>
      </c>
      <c r="C11" s="300">
        <v>789.56</v>
      </c>
      <c r="D11" s="354" t="s">
        <v>270</v>
      </c>
    </row>
    <row r="12" spans="1:4" ht="31.5">
      <c r="A12" s="301" t="s">
        <v>271</v>
      </c>
      <c r="B12" s="38" t="s">
        <v>272</v>
      </c>
      <c r="C12" s="284">
        <v>269.56</v>
      </c>
      <c r="D12" s="355"/>
    </row>
    <row r="13" spans="1:4" ht="31.5">
      <c r="A13" s="301" t="s">
        <v>273</v>
      </c>
      <c r="B13" s="54" t="s">
        <v>274</v>
      </c>
      <c r="C13" s="285">
        <v>250</v>
      </c>
      <c r="D13" s="355"/>
    </row>
    <row r="14" spans="1:4" ht="15.75">
      <c r="A14" s="301" t="s">
        <v>275</v>
      </c>
      <c r="B14" s="54" t="s">
        <v>276</v>
      </c>
      <c r="C14" s="285">
        <v>270</v>
      </c>
      <c r="D14" s="356"/>
    </row>
    <row r="15" spans="1:4" ht="15.75">
      <c r="A15" s="302" t="s">
        <v>277</v>
      </c>
      <c r="B15" s="46" t="s">
        <v>278</v>
      </c>
      <c r="C15" s="286">
        <v>500</v>
      </c>
      <c r="D15" s="303" t="s">
        <v>279</v>
      </c>
    </row>
    <row r="16" spans="1:4" ht="63">
      <c r="A16" s="45" t="s">
        <v>280</v>
      </c>
      <c r="B16" s="46" t="s">
        <v>281</v>
      </c>
      <c r="C16" s="286">
        <v>750</v>
      </c>
      <c r="D16" s="357" t="s">
        <v>270</v>
      </c>
    </row>
    <row r="17" spans="1:4" ht="31.5">
      <c r="A17" s="37" t="s">
        <v>282</v>
      </c>
      <c r="B17" s="38" t="s">
        <v>283</v>
      </c>
      <c r="C17" s="284">
        <v>250</v>
      </c>
      <c r="D17" s="355"/>
    </row>
    <row r="18" spans="1:4" ht="31.5">
      <c r="A18" s="37" t="s">
        <v>284</v>
      </c>
      <c r="B18" s="38" t="s">
        <v>285</v>
      </c>
      <c r="C18" s="284">
        <v>500</v>
      </c>
      <c r="D18" s="356"/>
    </row>
    <row r="19" spans="1:4" ht="63">
      <c r="A19" s="304" t="s">
        <v>286</v>
      </c>
      <c r="B19" s="289" t="s">
        <v>287</v>
      </c>
      <c r="C19" s="290">
        <v>4475.66</v>
      </c>
      <c r="D19" s="350" t="s">
        <v>270</v>
      </c>
    </row>
    <row r="20" spans="1:4" ht="31.5">
      <c r="A20" s="301" t="s">
        <v>288</v>
      </c>
      <c r="B20" s="291" t="s">
        <v>289</v>
      </c>
      <c r="C20" s="292">
        <v>2946.66</v>
      </c>
      <c r="D20" s="351"/>
    </row>
    <row r="21" spans="1:4" ht="31.5">
      <c r="A21" s="301" t="s">
        <v>290</v>
      </c>
      <c r="B21" s="291" t="s">
        <v>291</v>
      </c>
      <c r="C21" s="292">
        <v>356</v>
      </c>
      <c r="D21" s="351"/>
    </row>
    <row r="22" spans="1:4" ht="31.5">
      <c r="A22" s="301" t="s">
        <v>292</v>
      </c>
      <c r="B22" s="291" t="s">
        <v>293</v>
      </c>
      <c r="C22" s="292">
        <v>356</v>
      </c>
      <c r="D22" s="351"/>
    </row>
    <row r="23" spans="1:4" ht="31.5">
      <c r="A23" s="301" t="s">
        <v>294</v>
      </c>
      <c r="B23" s="291" t="s">
        <v>295</v>
      </c>
      <c r="C23" s="292">
        <v>817</v>
      </c>
      <c r="D23" s="352"/>
    </row>
    <row r="24" spans="1:4" ht="31.5" customHeight="1">
      <c r="A24" s="45" t="s">
        <v>296</v>
      </c>
      <c r="B24" s="289" t="s">
        <v>297</v>
      </c>
      <c r="C24" s="290">
        <v>7650</v>
      </c>
      <c r="D24" s="350" t="s">
        <v>270</v>
      </c>
    </row>
    <row r="25" spans="1:4" ht="15.75">
      <c r="A25" s="305" t="s">
        <v>298</v>
      </c>
      <c r="B25" s="293" t="s">
        <v>299</v>
      </c>
      <c r="C25" s="294">
        <v>5950</v>
      </c>
      <c r="D25" s="351"/>
    </row>
    <row r="26" spans="1:4" ht="31.5">
      <c r="A26" s="305" t="s">
        <v>300</v>
      </c>
      <c r="B26" s="293" t="s">
        <v>301</v>
      </c>
      <c r="C26" s="294">
        <v>1700</v>
      </c>
      <c r="D26" s="352"/>
    </row>
    <row r="27" spans="1:4" ht="31.5" customHeight="1">
      <c r="A27" s="348" t="s">
        <v>296</v>
      </c>
      <c r="B27" s="310" t="s">
        <v>318</v>
      </c>
      <c r="C27" s="290">
        <v>4000</v>
      </c>
      <c r="D27" s="350" t="s">
        <v>270</v>
      </c>
    </row>
    <row r="28" spans="1:4" ht="31.5" customHeight="1">
      <c r="A28" s="349"/>
      <c r="B28" s="308" t="s">
        <v>319</v>
      </c>
      <c r="C28" s="309">
        <v>3800</v>
      </c>
      <c r="D28" s="351"/>
    </row>
    <row r="29" spans="1:4" ht="32.25" customHeight="1" thickBot="1">
      <c r="A29" s="349"/>
      <c r="B29" s="306" t="s">
        <v>320</v>
      </c>
      <c r="C29" s="307">
        <v>200</v>
      </c>
      <c r="D29" s="352"/>
    </row>
    <row r="30" spans="1:4" ht="16.5" thickBot="1">
      <c r="A30" s="295"/>
      <c r="B30" s="296" t="s">
        <v>302</v>
      </c>
      <c r="C30" s="297">
        <f>C11+C15+C16+C19+C24+C27</f>
        <v>18165.22</v>
      </c>
      <c r="D30" s="298"/>
    </row>
  </sheetData>
  <sheetProtection/>
  <mergeCells count="9">
    <mergeCell ref="A27:A29"/>
    <mergeCell ref="D27:D29"/>
    <mergeCell ref="D24:D26"/>
    <mergeCell ref="A6:D6"/>
    <mergeCell ref="A7:D7"/>
    <mergeCell ref="A8:D8"/>
    <mergeCell ref="D19:D23"/>
    <mergeCell ref="D11:D14"/>
    <mergeCell ref="D16:D18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</dc:creator>
  <cp:keywords/>
  <dc:description/>
  <cp:lastModifiedBy>use</cp:lastModifiedBy>
  <cp:lastPrinted>2011-10-26T13:40:25Z</cp:lastPrinted>
  <dcterms:created xsi:type="dcterms:W3CDTF">2011-10-18T08:46:49Z</dcterms:created>
  <dcterms:modified xsi:type="dcterms:W3CDTF">2011-10-28T11:44:32Z</dcterms:modified>
  <cp:category/>
  <cp:version/>
  <cp:contentType/>
  <cp:contentStatus/>
</cp:coreProperties>
</file>